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720" tabRatio="500"/>
  </bookViews>
  <sheets>
    <sheet name="Kind 1" sheetId="1" r:id="rId1"/>
    <sheet name="Kind 2" sheetId="11" r:id="rId2"/>
    <sheet name="Kind 3" sheetId="12" r:id="rId3"/>
    <sheet name="Kind 4" sheetId="13" r:id="rId4"/>
    <sheet name="Kind 5" sheetId="14" r:id="rId5"/>
    <sheet name="Kostenbeiträge in Summe" sheetId="2" r:id="rId6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E48" i="2" l="1"/>
  <c r="E49" i="2" s="1"/>
  <c r="E47" i="2"/>
  <c r="E39" i="2"/>
  <c r="E40" i="2" s="1"/>
  <c r="E38" i="2"/>
  <c r="E30" i="2"/>
  <c r="E29" i="2"/>
  <c r="E21" i="2"/>
  <c r="E20" i="2"/>
  <c r="D51" i="14"/>
  <c r="D46" i="14"/>
  <c r="I37" i="14"/>
  <c r="D37" i="14"/>
  <c r="M34" i="14"/>
  <c r="D30" i="14"/>
  <c r="I21" i="14"/>
  <c r="D21" i="14"/>
  <c r="Q55" i="14" s="1" a="1"/>
  <c r="Q55" i="14" s="1"/>
  <c r="M18" i="14"/>
  <c r="K7" i="14"/>
  <c r="K6" i="14"/>
  <c r="D51" i="13"/>
  <c r="D46" i="13"/>
  <c r="I37" i="13"/>
  <c r="D37" i="13"/>
  <c r="M34" i="13"/>
  <c r="D30" i="13"/>
  <c r="I21" i="13"/>
  <c r="D21" i="13"/>
  <c r="Q55" i="13" s="1" a="1"/>
  <c r="Q55" i="13" s="1"/>
  <c r="M18" i="13"/>
  <c r="K7" i="13"/>
  <c r="K6" i="13"/>
  <c r="D51" i="12"/>
  <c r="D46" i="12"/>
  <c r="I37" i="12"/>
  <c r="D37" i="12"/>
  <c r="M34" i="12"/>
  <c r="D30" i="12"/>
  <c r="I21" i="12"/>
  <c r="D21" i="12"/>
  <c r="M18" i="12"/>
  <c r="K7" i="12"/>
  <c r="K6" i="12"/>
  <c r="D51" i="11"/>
  <c r="D46" i="11"/>
  <c r="I37" i="11"/>
  <c r="D37" i="11"/>
  <c r="M34" i="11"/>
  <c r="D30" i="11"/>
  <c r="I21" i="11"/>
  <c r="D21" i="11"/>
  <c r="Q55" i="11" s="1" a="1"/>
  <c r="Q55" i="11" s="1"/>
  <c r="M18" i="11"/>
  <c r="K7" i="11"/>
  <c r="K6" i="11"/>
  <c r="M34" i="1"/>
  <c r="M18" i="1"/>
  <c r="D51" i="1"/>
  <c r="D46" i="1"/>
  <c r="E12" i="2"/>
  <c r="E11" i="2"/>
  <c r="I11" i="2" s="1"/>
  <c r="D30" i="1"/>
  <c r="K7" i="1"/>
  <c r="I21" i="1"/>
  <c r="I37" i="1"/>
  <c r="K6" i="1"/>
  <c r="D37" i="1"/>
  <c r="Q55" i="1" s="1" a="1"/>
  <c r="Q55" i="1" s="1"/>
  <c r="D21" i="1"/>
  <c r="E13" i="2"/>
  <c r="E22" i="2"/>
  <c r="E31" i="2" s="1"/>
  <c r="I42" i="2" l="1" a="1"/>
  <c r="I42" i="2" s="1"/>
  <c r="I41" i="2"/>
  <c r="I39" i="2"/>
  <c r="I40" i="2" s="1"/>
  <c r="I38" i="2"/>
  <c r="I43" i="2" s="1"/>
  <c r="I51" i="2" a="1"/>
  <c r="I51" i="2" s="1"/>
  <c r="I50" i="2"/>
  <c r="I48" i="2"/>
  <c r="I49" i="2" s="1"/>
  <c r="I47" i="2"/>
  <c r="I52" i="2" s="1"/>
  <c r="Q55" i="12" a="1"/>
  <c r="Q55" i="12" s="1"/>
  <c r="I33" i="2" a="1"/>
  <c r="I33" i="2" s="1"/>
  <c r="I32" i="2"/>
  <c r="I29" i="2"/>
  <c r="I24" i="2" a="1"/>
  <c r="I24" i="2" s="1"/>
  <c r="I23" i="2"/>
  <c r="I20" i="2"/>
  <c r="I14" i="2"/>
  <c r="I15" i="2" a="1"/>
  <c r="I15" i="2" s="1"/>
  <c r="I30" i="2" l="1"/>
  <c r="I31" i="2" s="1"/>
  <c r="I34" i="2" s="1"/>
  <c r="I21" i="2"/>
  <c r="I22" i="2" s="1"/>
  <c r="I25" i="2" s="1"/>
  <c r="I12" i="2"/>
  <c r="I16" i="2" l="1"/>
  <c r="I13" i="2"/>
  <c r="I54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<sst xmlns="http://schemas.openxmlformats.org/spreadsheetml/2006/main" count="454" uniqueCount="72">
  <si>
    <t>für die Kindertagesstätten in Biebesheim am Rhein</t>
  </si>
  <si>
    <t>Tragen Sie, um ein Modul bzw. Zusatzmodul auszuwählen, ein " x " in das jeweilige blau hinterlegte Feld ein.</t>
  </si>
  <si>
    <t>Grundmodul</t>
  </si>
  <si>
    <t>Elternbeiträge</t>
  </si>
  <si>
    <t>Zusatzmodul</t>
  </si>
  <si>
    <t>Montag</t>
  </si>
  <si>
    <t>Dienstag</t>
  </si>
  <si>
    <t>Mittwoch</t>
  </si>
  <si>
    <t>Donnerstag</t>
  </si>
  <si>
    <t>Freitag</t>
  </si>
  <si>
    <r>
      <rPr>
        <b/>
        <sz val="11"/>
        <color theme="1"/>
        <rFont val="Arial"/>
        <family val="2"/>
        <charset val="1"/>
      </rPr>
      <t xml:space="preserve">3/4 Modul
</t>
    </r>
    <r>
      <rPr>
        <sz val="11"/>
        <color theme="1"/>
        <rFont val="Arial"/>
        <family val="2"/>
        <charset val="1"/>
      </rPr>
      <t>08:00 bis 14:30 Uhr</t>
    </r>
  </si>
  <si>
    <r>
      <rPr>
        <b/>
        <sz val="11"/>
        <color theme="1"/>
        <rFont val="Arial"/>
        <family val="2"/>
        <charset val="1"/>
      </rPr>
      <t xml:space="preserve">Frühmodul
</t>
    </r>
    <r>
      <rPr>
        <sz val="11"/>
        <color theme="1"/>
        <rFont val="Arial"/>
        <family val="2"/>
        <charset val="1"/>
      </rPr>
      <t>07:00 bis 08:00 Uhr</t>
    </r>
  </si>
  <si>
    <r>
      <rPr>
        <b/>
        <sz val="11"/>
        <color theme="1"/>
        <rFont val="Arial"/>
        <family val="2"/>
        <charset val="1"/>
      </rPr>
      <t xml:space="preserve">Ganztagsmodul
</t>
    </r>
    <r>
      <rPr>
        <sz val="11"/>
        <color theme="1"/>
        <rFont val="Arial"/>
        <family val="2"/>
        <charset val="1"/>
      </rPr>
      <t>08:00 bis 16:00 Uhr</t>
    </r>
  </si>
  <si>
    <r>
      <rPr>
        <b/>
        <sz val="11"/>
        <color theme="1"/>
        <rFont val="Arial"/>
        <family val="2"/>
        <charset val="1"/>
      </rPr>
      <t xml:space="preserve">Spätmodul
</t>
    </r>
    <r>
      <rPr>
        <sz val="11"/>
        <color theme="1"/>
        <rFont val="Arial"/>
        <family val="2"/>
        <charset val="1"/>
      </rPr>
      <t>16:00 bis 16:30 Uhr</t>
    </r>
  </si>
  <si>
    <t>Pflichtmodul</t>
  </si>
  <si>
    <t>Wahlmodul</t>
  </si>
  <si>
    <t>vor Beitragsfreistellung</t>
  </si>
  <si>
    <t>nach Beitragsfreistellung</t>
  </si>
  <si>
    <t>ohne Frühmodul</t>
  </si>
  <si>
    <t>mit Frühmodul</t>
  </si>
  <si>
    <r>
      <rPr>
        <b/>
        <sz val="11"/>
        <color theme="1"/>
        <rFont val="Arial"/>
        <family val="2"/>
        <charset val="1"/>
      </rPr>
      <t xml:space="preserve">Halbtagsmodul
</t>
    </r>
    <r>
      <rPr>
        <sz val="11"/>
        <color theme="1"/>
        <rFont val="Arial"/>
        <family val="2"/>
        <charset val="1"/>
      </rPr>
      <t>08:00 bis 13:00 Uhr</t>
    </r>
  </si>
  <si>
    <t>---</t>
  </si>
  <si>
    <r>
      <rPr>
        <b/>
        <sz val="11"/>
        <color theme="1"/>
        <rFont val="Arial"/>
        <family val="2"/>
        <charset val="1"/>
      </rPr>
      <t xml:space="preserve">3/4-Modul
</t>
    </r>
    <r>
      <rPr>
        <sz val="11"/>
        <color theme="1"/>
        <rFont val="Arial"/>
        <family val="2"/>
        <charset val="1"/>
      </rPr>
      <t>13:00 bis 14:30 Uhr</t>
    </r>
  </si>
  <si>
    <r>
      <rPr>
        <b/>
        <sz val="11"/>
        <color theme="1"/>
        <rFont val="Arial"/>
        <family val="2"/>
        <charset val="1"/>
      </rPr>
      <t xml:space="preserve">Ganztagsmodul
</t>
    </r>
    <r>
      <rPr>
        <sz val="11"/>
        <color theme="1"/>
        <rFont val="Arial"/>
        <family val="2"/>
        <charset val="1"/>
      </rPr>
      <t>13:00 bis 16:00 Uhr</t>
    </r>
  </si>
  <si>
    <t>Verpflegungsentgelt</t>
  </si>
  <si>
    <t>verpflichtend</t>
  </si>
  <si>
    <t>Kosten</t>
  </si>
  <si>
    <t>optional</t>
  </si>
  <si>
    <t>Kosten pro Monat</t>
  </si>
  <si>
    <t>Kosten pro Betreuungswochentag 
im Monat</t>
  </si>
  <si>
    <t>Mittagessen</t>
  </si>
  <si>
    <t xml:space="preserve">Monatlicher Kostenbeitrag     </t>
  </si>
  <si>
    <t>Getränke- und Frühstücksgeld</t>
  </si>
  <si>
    <r>
      <t xml:space="preserve">Frühmodul
</t>
    </r>
    <r>
      <rPr>
        <sz val="11"/>
        <color theme="1"/>
        <rFont val="Arial"/>
        <family val="2"/>
        <charset val="1"/>
      </rPr>
      <t>07:30 bis 08:00 Uhr</t>
    </r>
  </si>
  <si>
    <r>
      <t xml:space="preserve">Tool zur Bemessung der Kostenbeiträge </t>
    </r>
    <r>
      <rPr>
        <b/>
        <u/>
        <sz val="11"/>
        <color theme="4" tint="-0.499984740745262"/>
        <rFont val="Arial"/>
        <family val="2"/>
        <charset val="1"/>
      </rPr>
      <t>pro Kind</t>
    </r>
  </si>
  <si>
    <r>
      <t xml:space="preserve">Kinder </t>
    </r>
    <r>
      <rPr>
        <b/>
        <u/>
        <sz val="11"/>
        <color theme="4" tint="-0.499984740745262"/>
        <rFont val="Arial"/>
        <family val="2"/>
        <charset val="1"/>
      </rPr>
      <t>bis</t>
    </r>
    <r>
      <rPr>
        <b/>
        <sz val="11"/>
        <color theme="4" tint="-0.499984740745262"/>
        <rFont val="Arial"/>
        <family val="2"/>
        <charset val="1"/>
      </rPr>
      <t xml:space="preserve"> zur Vollendung des dritten Lebensjahres - Krippenkinder (U3) in der Wilhelm-Jockel-Kita und der Kita "Im Langwatt"</t>
    </r>
  </si>
  <si>
    <r>
      <t xml:space="preserve">Kinder </t>
    </r>
    <r>
      <rPr>
        <b/>
        <u/>
        <sz val="11"/>
        <color theme="4" tint="-0.499984740745262"/>
        <rFont val="Arial"/>
        <family val="2"/>
        <charset val="1"/>
      </rPr>
      <t>ab</t>
    </r>
    <r>
      <rPr>
        <b/>
        <sz val="11"/>
        <color theme="4" tint="-0.499984740745262"/>
        <rFont val="Arial"/>
        <family val="2"/>
        <charset val="1"/>
      </rPr>
      <t xml:space="preserve"> Vollendung des dritten Lebensjahres - Kindergartenkinder (Ü3) in der Wilhelm-Jockel-Kita und der Kita "Im Langwatt"</t>
    </r>
  </si>
  <si>
    <r>
      <t xml:space="preserve">Kinder </t>
    </r>
    <r>
      <rPr>
        <b/>
        <u/>
        <sz val="11"/>
        <color theme="4" tint="-0.499984740745262"/>
        <rFont val="Arial"/>
        <family val="2"/>
      </rPr>
      <t>ab</t>
    </r>
    <r>
      <rPr>
        <b/>
        <sz val="11"/>
        <color theme="4" tint="-0.499984740745262"/>
        <rFont val="Arial"/>
        <family val="2"/>
      </rPr>
      <t xml:space="preserve"> Vollendung des dritten Lebensjahres - Kindergartenkinder (Ü3) in der </t>
    </r>
    <r>
      <rPr>
        <b/>
        <u/>
        <sz val="11"/>
        <color theme="4" tint="-0.499984740745262"/>
        <rFont val="Arial"/>
        <family val="2"/>
      </rPr>
      <t>Naturgruppe der Kita "Im Langwatt"</t>
    </r>
  </si>
  <si>
    <t>Kostenbeiträge in Summe</t>
  </si>
  <si>
    <t>Kind 1</t>
  </si>
  <si>
    <t>Kind 2</t>
  </si>
  <si>
    <t>Kind 3</t>
  </si>
  <si>
    <t>Kind 4</t>
  </si>
  <si>
    <t>Kind 5</t>
  </si>
  <si>
    <t>Monatlicher Kostenbeitrag in Summe</t>
  </si>
  <si>
    <t>Geschwisterkindermäßigung</t>
  </si>
  <si>
    <t>Monatlicher Kostenbeitrag 
nach Geschwisterkindermäßigung</t>
  </si>
  <si>
    <t>Ermäßigung</t>
  </si>
  <si>
    <t>für all Ihre Kinder, die gleichzeitig eine Kindertagesstätte in Biebesheim am Rhein besuchen</t>
  </si>
  <si>
    <t>Name des Kindes 1:</t>
  </si>
  <si>
    <t>Alter des Kindes 2:</t>
  </si>
  <si>
    <t>Alter des Kindes 1:</t>
  </si>
  <si>
    <t>Name des Kindes 1</t>
  </si>
  <si>
    <t>Alter des Kindes 1</t>
  </si>
  <si>
    <t>Name des Kindes 2</t>
  </si>
  <si>
    <t>Alter des Kindes 2</t>
  </si>
  <si>
    <t>Name des Kindes 3</t>
  </si>
  <si>
    <t>Alter des Kindes 3</t>
  </si>
  <si>
    <t>Name des Kindes 4</t>
  </si>
  <si>
    <t>Alter des Kindes 4</t>
  </si>
  <si>
    <t>Name des Kindes 5</t>
  </si>
  <si>
    <t>Alter des Kindes 5</t>
  </si>
  <si>
    <t>Name des Kindes 2:</t>
  </si>
  <si>
    <t>Name des Kindes 3:</t>
  </si>
  <si>
    <t>Alter des Kindes 3:</t>
  </si>
  <si>
    <t>Name des Kindes 4:</t>
  </si>
  <si>
    <t>Alter des Kindes 4:</t>
  </si>
  <si>
    <t>Name des Kindes 5:</t>
  </si>
  <si>
    <t>Alter des Kindes 5:</t>
  </si>
  <si>
    <t>Betreuungsgebühren</t>
  </si>
  <si>
    <t>Monatlicher Kostenbeitrag 
vor Geschwisterkindermäßigung</t>
  </si>
  <si>
    <t>Die angegebenen Gebührensätze gelten für den Zeitraum 01.01.2026 bis 31.12.2026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</si>
</sst>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0&quot; EUR / Monat&quot;"/>
    <numFmt numFmtId="165" formatCode="#,##0.00&quot; EUR / Tag&quot;"/>
    <numFmt numFmtId="166" formatCode="#,##0.00&quot; EUR / Betreuungswochentag&quot;"/>
    <numFmt numFmtId="167" formatCode="0\ &quot;Jahr(e)&quot;"/>
    <numFmt numFmtId="168" formatCode="#,##0.00\ &quot;EUR / Monat&quot;"/>
    <numFmt numFmtId="169" formatCode="#,##0\ &quot;Jahr(e)&quot;"/>
    <numFmt numFmtId="170" formatCode="#,##0.00&quot; EUR / Betreuungswochentag&quot;\_x000a_&quot;(2,15 EUR / Tag)&quot;"/>
    <numFmt numFmtId="171" formatCode="#,##0.00&quot; EUR / Betreuungswochentag&quot;\_x000a_&quot;(1,08 EUR / Tag)&quot;"/>
  </numFmts>
  <fonts count="20" x14ac:knownFonts="1">
    <font>
      <sz val="11"/>
      <color theme="1"/>
      <name val="Calibri"/>
      <family val="2"/>
      <charset val="1"/>
    </font>
    <font>
      <sz val="11"/>
      <color theme="1"/>
      <name val="Arial"/>
      <family val="2"/>
      <charset val="1"/>
    </font>
    <font>
      <b/>
      <sz val="11"/>
      <color rgb="FFE20000"/>
      <name val="Arial"/>
      <family val="2"/>
      <charset val="1"/>
    </font>
    <font>
      <b/>
      <sz val="11"/>
      <color theme="1"/>
      <name val="Arial"/>
      <family val="2"/>
      <charset val="1"/>
    </font>
    <font>
      <sz val="11"/>
      <name val="Arial"/>
      <family val="2"/>
      <charset val="1"/>
    </font>
    <font>
      <b/>
      <sz val="11"/>
      <name val="Arial"/>
      <family val="2"/>
      <charset val="1"/>
    </font>
    <font>
      <b/>
      <sz val="11"/>
      <color theme="4"/>
      <name val="Arial"/>
      <family val="2"/>
      <charset val="1"/>
    </font>
    <font>
      <sz val="9"/>
      <color theme="1"/>
      <name val="Arial"/>
      <family val="2"/>
      <charset val="1"/>
    </font>
    <font>
      <b/>
      <sz val="11"/>
      <name val="Arial"/>
      <family val="2"/>
    </font>
    <font>
      <b/>
      <sz val="11"/>
      <color rgb="FFE20000"/>
      <name val="Arial"/>
      <family val="2"/>
    </font>
    <font>
      <b/>
      <sz val="11"/>
      <color theme="1"/>
      <name val="Arial"/>
      <family val="2"/>
    </font>
    <font>
      <b/>
      <sz val="11"/>
      <color theme="4" tint="-0.499984740745262"/>
      <name val="Arial"/>
      <family val="2"/>
      <charset val="1"/>
    </font>
    <font>
      <b/>
      <u/>
      <sz val="11"/>
      <color theme="4" tint="-0.499984740745262"/>
      <name val="Arial"/>
      <family val="2"/>
      <charset val="1"/>
    </font>
    <font>
      <sz val="11"/>
      <color theme="4" tint="-0.499984740745262"/>
      <name val="Arial"/>
      <family val="2"/>
      <charset val="1"/>
    </font>
    <font>
      <b/>
      <sz val="11"/>
      <color theme="4" tint="-0.499984740745262"/>
      <name val="Arial"/>
      <family val="2"/>
    </font>
    <font>
      <b/>
      <u/>
      <sz val="11"/>
      <color theme="4" tint="-0.499984740745262"/>
      <name val="Arial"/>
      <family val="2"/>
    </font>
    <font>
      <b/>
      <sz val="11"/>
      <color theme="4" tint="-0.499984740745262"/>
      <name val="Calibri"/>
      <family val="2"/>
    </font>
    <font>
      <b/>
      <sz val="11"/>
      <color theme="1"/>
      <name val="Calibri"/>
      <family val="2"/>
    </font>
    <font>
      <b/>
      <sz val="11"/>
      <color rgb="FFE20000"/>
      <name val="Calibri"/>
      <family val="2"/>
    </font>
    <font>
      <sz val="11"/>
      <color theme="4" tint="-0.49998474074526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rgb="FFDEEBF7"/>
      </patternFill>
    </fill>
    <fill>
      <patternFill patternType="solid">
        <fgColor theme="0"/>
        <bgColor rgb="FFFFFFCC"/>
      </patternFill>
    </fill>
    <fill>
      <patternFill patternType="solid">
        <fgColor theme="4" tint="0.79989013336588644"/>
        <bgColor rgb="FFD9D9D9"/>
      </patternFill>
    </fill>
    <fill>
      <patternFill patternType="solid">
        <fgColor theme="0"/>
        <bgColor rgb="FFD9D9D9"/>
      </patternFill>
    </fill>
    <fill>
      <patternFill patternType="solid">
        <fgColor theme="0"/>
        <bgColor rgb="FFDEEBF7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148">
    <xf numFmtId="0" fontId="0" fillId="0" borderId="0" xfId="0"/>
    <xf numFmtId="166" fontId="1" fillId="3" borderId="15" xfId="0" applyNumberFormat="1" applyFont="1" applyFill="1" applyBorder="1" applyAlignment="1" applyProtection="1">
      <alignment horizontal="right" vertical="center"/>
      <protection hidden="1"/>
    </xf>
    <xf numFmtId="0" fontId="3" fillId="3" borderId="15" xfId="0" applyFont="1" applyFill="1" applyBorder="1" applyAlignment="1" applyProtection="1">
      <alignment horizontal="center" vertical="center"/>
      <protection hidden="1"/>
    </xf>
    <xf numFmtId="164" fontId="1" fillId="3" borderId="15" xfId="0" applyNumberFormat="1" applyFont="1" applyFill="1" applyBorder="1" applyAlignment="1" applyProtection="1">
      <alignment horizontal="right" vertical="center"/>
      <protection hidden="1"/>
    </xf>
    <xf numFmtId="0" fontId="1" fillId="2" borderId="0" xfId="0" applyFont="1" applyFill="1" applyAlignment="1" applyProtection="1">
      <alignment vertical="center"/>
      <protection hidden="1"/>
    </xf>
    <xf numFmtId="0" fontId="1" fillId="3" borderId="1" xfId="0" applyFont="1" applyFill="1" applyBorder="1" applyAlignment="1" applyProtection="1">
      <alignment vertical="center"/>
      <protection hidden="1"/>
    </xf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0" fontId="1" fillId="3" borderId="5" xfId="0" applyFont="1" applyFill="1" applyBorder="1" applyAlignment="1" applyProtection="1">
      <alignment vertical="center"/>
      <protection hidden="1"/>
    </xf>
    <xf numFmtId="0" fontId="4" fillId="4" borderId="6" xfId="0" applyFont="1" applyFill="1" applyBorder="1" applyAlignment="1" applyProtection="1">
      <alignment vertical="center"/>
      <protection hidden="1"/>
    </xf>
    <xf numFmtId="0" fontId="1" fillId="4" borderId="7" xfId="0" applyFont="1" applyFill="1" applyBorder="1" applyAlignment="1" applyProtection="1">
      <alignment vertical="center"/>
      <protection hidden="1"/>
    </xf>
    <xf numFmtId="0" fontId="3" fillId="4" borderId="7" xfId="0" applyFont="1" applyFill="1" applyBorder="1" applyAlignment="1" applyProtection="1">
      <alignment vertical="center"/>
      <protection hidden="1"/>
    </xf>
    <xf numFmtId="0" fontId="3" fillId="4" borderId="8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vertical="center"/>
      <protection hidden="1"/>
    </xf>
    <xf numFmtId="0" fontId="1" fillId="3" borderId="10" xfId="0" applyFont="1" applyFill="1" applyBorder="1" applyAlignment="1" applyProtection="1">
      <alignment vertical="center"/>
      <protection hidden="1"/>
    </xf>
    <xf numFmtId="0" fontId="1" fillId="3" borderId="11" xfId="0" applyFont="1" applyFill="1" applyBorder="1" applyAlignment="1" applyProtection="1">
      <alignment vertical="center"/>
      <protection hidden="1"/>
    </xf>
    <xf numFmtId="0" fontId="1" fillId="3" borderId="12" xfId="0" applyFont="1" applyFill="1" applyBorder="1" applyAlignment="1" applyProtection="1">
      <alignment vertical="center"/>
      <protection hidden="1"/>
    </xf>
    <xf numFmtId="0" fontId="1" fillId="3" borderId="13" xfId="0" applyFont="1" applyFill="1" applyBorder="1" applyAlignment="1" applyProtection="1">
      <alignment vertical="center"/>
      <protection hidden="1"/>
    </xf>
    <xf numFmtId="0" fontId="3" fillId="3" borderId="14" xfId="0" applyFont="1" applyFill="1" applyBorder="1" applyAlignment="1" applyProtection="1">
      <alignment horizontal="left" vertical="center"/>
      <protection hidden="1"/>
    </xf>
    <xf numFmtId="0" fontId="3" fillId="3" borderId="4" xfId="0" applyFont="1" applyFill="1" applyBorder="1" applyAlignment="1" applyProtection="1">
      <alignment horizontal="right" vertical="center"/>
      <protection hidden="1"/>
    </xf>
    <xf numFmtId="0" fontId="3" fillId="3" borderId="5" xfId="0" applyFont="1" applyFill="1" applyBorder="1" applyAlignment="1" applyProtection="1">
      <alignment horizontal="right" vertical="center"/>
      <protection hidden="1"/>
    </xf>
    <xf numFmtId="0" fontId="3" fillId="3" borderId="13" xfId="0" applyFont="1" applyFill="1" applyBorder="1" applyAlignment="1" applyProtection="1">
      <alignment horizontal="center" vertical="center"/>
      <protection hidden="1"/>
    </xf>
    <xf numFmtId="0" fontId="3" fillId="4" borderId="15" xfId="0" applyFont="1" applyFill="1" applyBorder="1" applyAlignment="1" applyProtection="1">
      <alignment horizontal="center" vertical="center"/>
      <protection locked="0" hidden="1"/>
    </xf>
    <xf numFmtId="0" fontId="3" fillId="3" borderId="15" xfId="0" applyFont="1" applyFill="1" applyBorder="1" applyAlignment="1" applyProtection="1">
      <alignment vertical="center" wrapText="1"/>
      <protection hidden="1"/>
    </xf>
    <xf numFmtId="164" fontId="1" fillId="3" borderId="4" xfId="0" applyNumberFormat="1" applyFont="1" applyFill="1" applyBorder="1" applyAlignment="1" applyProtection="1">
      <alignment horizontal="right" vertical="center"/>
      <protection hidden="1"/>
    </xf>
    <xf numFmtId="164" fontId="1" fillId="3" borderId="5" xfId="0" applyNumberFormat="1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vertical="center"/>
      <protection hidden="1"/>
    </xf>
    <xf numFmtId="0" fontId="1" fillId="3" borderId="17" xfId="0" applyFont="1" applyFill="1" applyBorder="1" applyAlignment="1" applyProtection="1">
      <alignment vertical="center"/>
      <protection hidden="1"/>
    </xf>
    <xf numFmtId="0" fontId="1" fillId="3" borderId="18" xfId="0" applyFont="1" applyFill="1" applyBorder="1" applyAlignment="1" applyProtection="1">
      <alignment vertical="center"/>
      <protection hidden="1"/>
    </xf>
    <xf numFmtId="0" fontId="1" fillId="3" borderId="19" xfId="0" applyFont="1" applyFill="1" applyBorder="1" applyAlignment="1" applyProtection="1">
      <alignment vertical="center"/>
      <protection hidden="1"/>
    </xf>
    <xf numFmtId="0" fontId="7" fillId="3" borderId="20" xfId="0" applyFont="1" applyFill="1" applyBorder="1" applyAlignment="1" applyProtection="1">
      <alignment horizontal="right" vertical="center"/>
      <protection hidden="1"/>
    </xf>
    <xf numFmtId="0" fontId="7" fillId="3" borderId="20" xfId="0" applyFont="1" applyFill="1" applyBorder="1" applyAlignment="1" applyProtection="1">
      <alignment horizontal="center" vertical="center"/>
      <protection hidden="1"/>
    </xf>
    <xf numFmtId="0" fontId="7" fillId="3" borderId="20" xfId="0" applyFont="1" applyFill="1" applyBorder="1" applyAlignment="1" applyProtection="1">
      <alignment horizontal="right" vertical="center" wrapText="1"/>
      <protection hidden="1"/>
    </xf>
    <xf numFmtId="0" fontId="3" fillId="4" borderId="20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3" fillId="3" borderId="15" xfId="0" applyFont="1" applyFill="1" applyBorder="1" applyAlignment="1" applyProtection="1">
      <alignment vertical="center"/>
      <protection hidden="1"/>
    </xf>
    <xf numFmtId="0" fontId="3" fillId="4" borderId="15" xfId="0" applyFont="1" applyFill="1" applyBorder="1" applyAlignment="1" applyProtection="1">
      <alignment horizontal="center" vertical="center"/>
      <protection hidden="1"/>
    </xf>
    <xf numFmtId="0" fontId="1" fillId="3" borderId="15" xfId="0" applyFont="1" applyFill="1" applyBorder="1" applyAlignment="1" applyProtection="1">
      <alignment vertical="center"/>
      <protection hidden="1"/>
    </xf>
    <xf numFmtId="164" fontId="3" fillId="3" borderId="21" xfId="0" applyNumberFormat="1" applyFont="1" applyFill="1" applyBorder="1" applyAlignment="1" applyProtection="1">
      <alignment horizontal="right" vertical="center"/>
      <protection hidden="1"/>
    </xf>
    <xf numFmtId="0" fontId="1" fillId="3" borderId="22" xfId="0" applyFont="1" applyFill="1" applyBorder="1" applyAlignment="1" applyProtection="1">
      <alignment vertical="center"/>
      <protection hidden="1"/>
    </xf>
    <xf numFmtId="0" fontId="1" fillId="3" borderId="23" xfId="0" applyFont="1" applyFill="1" applyBorder="1" applyAlignment="1" applyProtection="1">
      <alignment vertical="center"/>
      <protection hidden="1"/>
    </xf>
    <xf numFmtId="0" fontId="3" fillId="5" borderId="0" xfId="0" applyFont="1" applyFill="1" applyAlignment="1" applyProtection="1">
      <alignment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0" fillId="3" borderId="0" xfId="0" applyFill="1" applyProtection="1">
      <protection hidden="1"/>
    </xf>
    <xf numFmtId="0" fontId="4" fillId="5" borderId="23" xfId="0" applyFont="1" applyFill="1" applyBorder="1" applyAlignment="1" applyProtection="1">
      <alignment vertical="center"/>
      <protection hidden="1"/>
    </xf>
    <xf numFmtId="0" fontId="1" fillId="5" borderId="23" xfId="0" applyFont="1" applyFill="1" applyBorder="1" applyAlignment="1" applyProtection="1">
      <alignment vertical="center"/>
      <protection hidden="1"/>
    </xf>
    <xf numFmtId="0" fontId="3" fillId="5" borderId="23" xfId="0" applyFont="1" applyFill="1" applyBorder="1" applyAlignment="1" applyProtection="1">
      <alignment vertical="center"/>
      <protection hidden="1"/>
    </xf>
    <xf numFmtId="0" fontId="4" fillId="5" borderId="2" xfId="0" applyFont="1" applyFill="1" applyBorder="1" applyAlignment="1" applyProtection="1">
      <alignment vertical="center"/>
      <protection hidden="1"/>
    </xf>
    <xf numFmtId="0" fontId="1" fillId="5" borderId="2" xfId="0" applyFont="1" applyFill="1" applyBorder="1" applyAlignment="1" applyProtection="1">
      <alignment vertical="center"/>
      <protection hidden="1"/>
    </xf>
    <xf numFmtId="0" fontId="3" fillId="5" borderId="2" xfId="0" applyFont="1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0" fontId="5" fillId="3" borderId="0" xfId="0" applyFont="1" applyFill="1" applyAlignment="1" applyProtection="1">
      <alignment vertical="center"/>
      <protection hidden="1"/>
    </xf>
    <xf numFmtId="0" fontId="6" fillId="3" borderId="0" xfId="0" applyFont="1" applyFill="1" applyAlignment="1" applyProtection="1">
      <alignment vertical="center"/>
      <protection hidden="1"/>
    </xf>
    <xf numFmtId="164" fontId="1" fillId="3" borderId="0" xfId="0" applyNumberFormat="1" applyFont="1" applyFill="1" applyAlignment="1" applyProtection="1">
      <alignment vertical="center"/>
      <protection hidden="1"/>
    </xf>
    <xf numFmtId="0" fontId="1" fillId="3" borderId="0" xfId="0" applyFont="1" applyFill="1" applyAlignment="1" applyProtection="1">
      <alignment horizontal="right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164" fontId="3" fillId="3" borderId="0" xfId="0" applyNumberFormat="1" applyFont="1" applyFill="1" applyAlignment="1" applyProtection="1">
      <alignment horizontal="right" vertical="center"/>
      <protection hidden="1"/>
    </xf>
    <xf numFmtId="0" fontId="1" fillId="6" borderId="0" xfId="0" applyFont="1" applyFill="1" applyAlignment="1" applyProtection="1">
      <alignment vertical="center"/>
      <protection hidden="1"/>
    </xf>
    <xf numFmtId="0" fontId="3" fillId="3" borderId="0" xfId="0" applyFont="1" applyFill="1" applyAlignment="1" applyProtection="1">
      <alignment vertical="center" wrapText="1"/>
      <protection hidden="1"/>
    </xf>
    <xf numFmtId="164" fontId="1" fillId="3" borderId="0" xfId="0" applyNumberFormat="1" applyFont="1" applyFill="1" applyAlignment="1" applyProtection="1">
      <alignment horizontal="right" vertical="center"/>
      <protection hidden="1"/>
    </xf>
    <xf numFmtId="165" fontId="1" fillId="3" borderId="0" xfId="0" applyNumberFormat="1" applyFont="1" applyFill="1" applyAlignment="1" applyProtection="1">
      <alignment horizontal="right" vertical="center"/>
      <protection hidden="1"/>
    </xf>
    <xf numFmtId="0" fontId="0" fillId="3" borderId="13" xfId="0" applyFill="1" applyBorder="1" applyProtection="1">
      <protection hidden="1"/>
    </xf>
    <xf numFmtId="0" fontId="2" fillId="3" borderId="12" xfId="0" applyFont="1" applyFill="1" applyBorder="1" applyAlignment="1" applyProtection="1">
      <alignment vertical="center"/>
      <protection hidden="1"/>
    </xf>
    <xf numFmtId="0" fontId="1" fillId="6" borderId="12" xfId="0" applyFont="1" applyFill="1" applyBorder="1" applyAlignment="1" applyProtection="1">
      <alignment vertical="center"/>
      <protection hidden="1"/>
    </xf>
    <xf numFmtId="0" fontId="9" fillId="3" borderId="0" xfId="0" applyFont="1" applyFill="1" applyAlignment="1" applyProtection="1">
      <alignment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Alignment="1" applyProtection="1">
      <alignment vertical="center"/>
      <protection hidden="1"/>
    </xf>
    <xf numFmtId="0" fontId="9" fillId="3" borderId="0" xfId="0" applyFont="1" applyFill="1" applyAlignment="1" applyProtection="1">
      <alignment horizontal="left" vertical="center"/>
      <protection hidden="1"/>
    </xf>
    <xf numFmtId="0" fontId="11" fillId="3" borderId="0" xfId="0" applyFont="1" applyFill="1" applyAlignment="1" applyProtection="1">
      <alignment vertical="center"/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1" fillId="3" borderId="0" xfId="0" applyFont="1" applyFill="1" applyAlignment="1" applyProtection="1">
      <alignment horizontal="right" vertic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0" fillId="8" borderId="1" xfId="0" applyFill="1" applyBorder="1" applyAlignment="1" applyProtection="1">
      <alignment vertical="center"/>
      <protection hidden="1"/>
    </xf>
    <xf numFmtId="0" fontId="0" fillId="8" borderId="2" xfId="0" applyFill="1" applyBorder="1" applyAlignment="1" applyProtection="1">
      <alignment vertical="center"/>
      <protection hidden="1"/>
    </xf>
    <xf numFmtId="0" fontId="0" fillId="8" borderId="3" xfId="0" applyFill="1" applyBorder="1" applyAlignment="1" applyProtection="1">
      <alignment vertical="center"/>
      <protection hidden="1"/>
    </xf>
    <xf numFmtId="0" fontId="0" fillId="7" borderId="0" xfId="0" applyFill="1" applyAlignment="1" applyProtection="1">
      <alignment vertical="center"/>
      <protection hidden="1"/>
    </xf>
    <xf numFmtId="0" fontId="0" fillId="8" borderId="4" xfId="0" applyFill="1" applyBorder="1" applyAlignment="1" applyProtection="1">
      <alignment vertical="center"/>
      <protection hidden="1"/>
    </xf>
    <xf numFmtId="0" fontId="0" fillId="8" borderId="0" xfId="0" applyFill="1" applyAlignment="1" applyProtection="1">
      <alignment vertical="center"/>
      <protection hidden="1"/>
    </xf>
    <xf numFmtId="0" fontId="0" fillId="8" borderId="5" xfId="0" applyFill="1" applyBorder="1" applyAlignment="1" applyProtection="1">
      <alignment vertical="center"/>
      <protection hidden="1"/>
    </xf>
    <xf numFmtId="0" fontId="0" fillId="8" borderId="9" xfId="0" applyFill="1" applyBorder="1" applyAlignment="1" applyProtection="1">
      <alignment vertical="center"/>
      <protection hidden="1"/>
    </xf>
    <xf numFmtId="0" fontId="0" fillId="8" borderId="10" xfId="0" applyFill="1" applyBorder="1" applyAlignment="1" applyProtection="1">
      <alignment vertical="center"/>
      <protection hidden="1"/>
    </xf>
    <xf numFmtId="0" fontId="0" fillId="8" borderId="11" xfId="0" applyFill="1" applyBorder="1" applyAlignment="1" applyProtection="1">
      <alignment vertical="center"/>
      <protection hidden="1"/>
    </xf>
    <xf numFmtId="0" fontId="0" fillId="8" borderId="12" xfId="0" applyFill="1" applyBorder="1" applyAlignment="1" applyProtection="1">
      <alignment vertical="center"/>
      <protection hidden="1"/>
    </xf>
    <xf numFmtId="0" fontId="16" fillId="8" borderId="0" xfId="0" applyFont="1" applyFill="1" applyAlignment="1" applyProtection="1">
      <alignment vertical="center"/>
      <protection hidden="1"/>
    </xf>
    <xf numFmtId="0" fontId="0" fillId="8" borderId="13" xfId="0" applyFill="1" applyBorder="1" applyAlignment="1" applyProtection="1">
      <alignment vertical="center"/>
      <protection hidden="1"/>
    </xf>
    <xf numFmtId="0" fontId="17" fillId="9" borderId="6" xfId="0" applyFont="1" applyFill="1" applyBorder="1" applyAlignment="1" applyProtection="1">
      <alignment vertical="center"/>
      <protection hidden="1"/>
    </xf>
    <xf numFmtId="0" fontId="0" fillId="8" borderId="15" xfId="0" applyFill="1" applyBorder="1" applyAlignment="1" applyProtection="1">
      <alignment horizontal="left" vertical="center"/>
      <protection hidden="1"/>
    </xf>
    <xf numFmtId="0" fontId="0" fillId="8" borderId="0" xfId="0" applyFill="1" applyAlignment="1" applyProtection="1">
      <alignment horizontal="left" vertical="center"/>
      <protection hidden="1"/>
    </xf>
    <xf numFmtId="0" fontId="18" fillId="8" borderId="12" xfId="0" applyFont="1" applyFill="1" applyBorder="1" applyAlignment="1" applyProtection="1">
      <alignment vertical="center"/>
      <protection hidden="1"/>
    </xf>
    <xf numFmtId="0" fontId="17" fillId="9" borderId="1" xfId="0" applyFont="1" applyFill="1" applyBorder="1" applyAlignment="1" applyProtection="1">
      <alignment vertical="center"/>
      <protection hidden="1"/>
    </xf>
    <xf numFmtId="169" fontId="0" fillId="8" borderId="14" xfId="0" applyNumberFormat="1" applyFill="1" applyBorder="1" applyAlignment="1" applyProtection="1">
      <alignment horizontal="left" vertical="center"/>
      <protection hidden="1"/>
    </xf>
    <xf numFmtId="0" fontId="17" fillId="9" borderId="15" xfId="0" applyFont="1" applyFill="1" applyBorder="1" applyAlignment="1" applyProtection="1">
      <alignment vertical="center"/>
      <protection hidden="1"/>
    </xf>
    <xf numFmtId="168" fontId="0" fillId="8" borderId="15" xfId="0" applyNumberFormat="1" applyFill="1" applyBorder="1" applyAlignment="1" applyProtection="1">
      <alignment horizontal="left" vertical="center"/>
      <protection hidden="1"/>
    </xf>
    <xf numFmtId="168" fontId="0" fillId="8" borderId="0" xfId="0" applyNumberFormat="1" applyFill="1" applyAlignment="1" applyProtection="1">
      <alignment horizontal="left" vertical="center"/>
      <protection hidden="1"/>
    </xf>
    <xf numFmtId="0" fontId="16" fillId="8" borderId="0" xfId="0" applyFont="1" applyFill="1" applyAlignment="1" applyProtection="1">
      <alignment horizontal="right" vertical="center"/>
      <protection hidden="1"/>
    </xf>
    <xf numFmtId="168" fontId="17" fillId="8" borderId="21" xfId="0" applyNumberFormat="1" applyFont="1" applyFill="1" applyBorder="1" applyAlignment="1" applyProtection="1">
      <alignment horizontal="right" vertical="center"/>
      <protection hidden="1"/>
    </xf>
    <xf numFmtId="0" fontId="0" fillId="8" borderId="16" xfId="0" applyFill="1" applyBorder="1" applyAlignment="1" applyProtection="1">
      <alignment vertical="center"/>
      <protection hidden="1"/>
    </xf>
    <xf numFmtId="0" fontId="0" fillId="8" borderId="17" xfId="0" applyFill="1" applyBorder="1" applyAlignment="1" applyProtection="1">
      <alignment vertical="center"/>
      <protection hidden="1"/>
    </xf>
    <xf numFmtId="0" fontId="0" fillId="8" borderId="18" xfId="0" applyFill="1" applyBorder="1" applyAlignment="1" applyProtection="1">
      <alignment vertical="center"/>
      <protection hidden="1"/>
    </xf>
    <xf numFmtId="0" fontId="0" fillId="8" borderId="22" xfId="0" applyFill="1" applyBorder="1" applyAlignment="1" applyProtection="1">
      <alignment vertical="center"/>
      <protection hidden="1"/>
    </xf>
    <xf numFmtId="0" fontId="0" fillId="8" borderId="23" xfId="0" applyFill="1" applyBorder="1" applyAlignment="1" applyProtection="1">
      <alignment vertical="center"/>
      <protection hidden="1"/>
    </xf>
    <xf numFmtId="0" fontId="0" fillId="8" borderId="19" xfId="0" applyFill="1" applyBorder="1" applyAlignment="1" applyProtection="1">
      <alignment vertical="center"/>
      <protection hidden="1"/>
    </xf>
    <xf numFmtId="0" fontId="17" fillId="8" borderId="0" xfId="0" applyFont="1" applyFill="1" applyAlignment="1" applyProtection="1">
      <alignment horizontal="left" vertical="center"/>
      <protection hidden="1"/>
    </xf>
    <xf numFmtId="168" fontId="17" fillId="8" borderId="0" xfId="0" applyNumberFormat="1" applyFont="1" applyFill="1" applyAlignment="1" applyProtection="1">
      <alignment horizontal="left" vertical="center" wrapText="1"/>
      <protection hidden="1"/>
    </xf>
    <xf numFmtId="168" fontId="17" fillId="9" borderId="0" xfId="0" applyNumberFormat="1" applyFont="1" applyFill="1" applyAlignment="1" applyProtection="1">
      <alignment horizontal="left" vertical="center" wrapText="1"/>
      <protection hidden="1"/>
    </xf>
    <xf numFmtId="168" fontId="17" fillId="8" borderId="0" xfId="0" applyNumberFormat="1" applyFont="1" applyFill="1" applyAlignment="1" applyProtection="1">
      <alignment horizontal="right" vertical="center"/>
      <protection hidden="1"/>
    </xf>
    <xf numFmtId="0" fontId="17" fillId="9" borderId="34" xfId="0" applyFont="1" applyFill="1" applyBorder="1" applyAlignment="1" applyProtection="1">
      <alignment horizontal="left" vertical="center"/>
      <protection hidden="1"/>
    </xf>
    <xf numFmtId="168" fontId="0" fillId="8" borderId="34" xfId="0" applyNumberFormat="1" applyFill="1" applyBorder="1" applyAlignment="1" applyProtection="1">
      <alignment horizontal="right" vertical="center"/>
      <protection hidden="1"/>
    </xf>
    <xf numFmtId="168" fontId="0" fillId="8" borderId="0" xfId="0" applyNumberFormat="1" applyFill="1" applyAlignment="1" applyProtection="1">
      <alignment horizontal="right" vertical="center"/>
      <protection hidden="1"/>
    </xf>
    <xf numFmtId="2" fontId="1" fillId="3" borderId="0" xfId="0" applyNumberFormat="1" applyFont="1" applyFill="1" applyAlignment="1" applyProtection="1">
      <alignment vertical="center"/>
      <protection hidden="1"/>
    </xf>
    <xf numFmtId="2" fontId="3" fillId="3" borderId="0" xfId="0" applyNumberFormat="1" applyFont="1" applyFill="1" applyAlignment="1" applyProtection="1">
      <alignment horizontal="center" vertical="center"/>
      <protection hidden="1"/>
    </xf>
    <xf numFmtId="166" fontId="1" fillId="3" borderId="15" xfId="0" applyNumberFormat="1" applyFont="1" applyFill="1" applyBorder="1" applyAlignment="1" applyProtection="1">
      <alignment horizontal="right" vertical="center" wrapText="1"/>
      <protection hidden="1"/>
    </xf>
    <xf numFmtId="0" fontId="10" fillId="2" borderId="0" xfId="0" applyFont="1" applyFill="1" applyAlignment="1" applyProtection="1">
      <alignment vertical="center"/>
      <protection hidden="1"/>
    </xf>
    <xf numFmtId="0" fontId="17" fillId="9" borderId="0" xfId="0" applyFont="1" applyFill="1" applyAlignment="1" applyProtection="1">
      <alignment horizontal="left" vertical="center"/>
      <protection hidden="1"/>
    </xf>
    <xf numFmtId="0" fontId="0" fillId="7" borderId="0" xfId="0" quotePrefix="1" applyFill="1" applyAlignment="1" applyProtection="1">
      <alignment vertical="center"/>
      <protection hidden="1"/>
    </xf>
    <xf numFmtId="0" fontId="17" fillId="8" borderId="0" xfId="0" applyFont="1" applyFill="1" applyAlignment="1" applyProtection="1">
      <alignment vertical="center"/>
      <protection hidden="1"/>
    </xf>
    <xf numFmtId="169" fontId="0" fillId="8" borderId="0" xfId="0" applyNumberFormat="1" applyFill="1" applyAlignment="1" applyProtection="1">
      <alignment horizontal="left" vertical="center"/>
      <protection hidden="1"/>
    </xf>
    <xf numFmtId="0" fontId="17" fillId="9" borderId="0" xfId="0" applyFont="1" applyFill="1" applyAlignment="1" applyProtection="1">
      <alignment vertical="center"/>
      <protection hidden="1"/>
    </xf>
    <xf numFmtId="168" fontId="0" fillId="8" borderId="17" xfId="0" applyNumberFormat="1" applyFill="1" applyBorder="1" applyAlignment="1" applyProtection="1">
      <alignment horizontal="right" vertical="center"/>
      <protection hidden="1"/>
    </xf>
    <xf numFmtId="0" fontId="17" fillId="9" borderId="17" xfId="0" applyFont="1" applyFill="1" applyBorder="1" applyAlignment="1" applyProtection="1">
      <alignment horizontal="left" vertical="center" wrapText="1"/>
      <protection hidden="1"/>
    </xf>
    <xf numFmtId="0" fontId="19" fillId="3" borderId="0" xfId="0" applyFont="1" applyFill="1" applyAlignment="1" applyProtection="1">
      <alignment vertical="center"/>
      <protection hidden="1"/>
    </xf>
    <xf numFmtId="0" fontId="3" fillId="3" borderId="15" xfId="0" applyFont="1" applyFill="1" applyBorder="1" applyAlignment="1" applyProtection="1">
      <alignment horizontal="right" vertical="center"/>
      <protection hidden="1"/>
    </xf>
    <xf numFmtId="0" fontId="3" fillId="3" borderId="15" xfId="0" applyFont="1" applyFill="1" applyBorder="1" applyAlignment="1" applyProtection="1">
      <alignment horizontal="right" vertical="center" wrapText="1"/>
      <protection hidden="1"/>
    </xf>
    <xf numFmtId="164" fontId="1" fillId="3" borderId="15" xfId="0" applyNumberFormat="1" applyFont="1" applyFill="1" applyBorder="1" applyAlignment="1" applyProtection="1">
      <alignment horizontal="right" vertical="center"/>
      <protection hidden="1"/>
    </xf>
    <xf numFmtId="166" fontId="1" fillId="3" borderId="15" xfId="0" applyNumberFormat="1" applyFont="1" applyFill="1" applyBorder="1" applyAlignment="1" applyProtection="1">
      <alignment horizontal="right" vertical="center"/>
      <protection hidden="1"/>
    </xf>
    <xf numFmtId="0" fontId="3" fillId="3" borderId="15" xfId="0" applyFont="1" applyFill="1" applyBorder="1" applyAlignment="1" applyProtection="1">
      <alignment horizontal="center" vertical="center"/>
      <protection hidden="1"/>
    </xf>
    <xf numFmtId="166" fontId="1" fillId="3" borderId="15" xfId="0" applyNumberFormat="1" applyFont="1" applyFill="1" applyBorder="1" applyAlignment="1" applyProtection="1">
      <alignment horizontal="center" vertical="center"/>
      <protection hidden="1"/>
    </xf>
    <xf numFmtId="0" fontId="3" fillId="3" borderId="15" xfId="0" applyFont="1" applyFill="1" applyBorder="1" applyAlignment="1" applyProtection="1">
      <alignment horizontal="left" vertical="center"/>
      <protection hidden="1"/>
    </xf>
    <xf numFmtId="0" fontId="3" fillId="3" borderId="14" xfId="0" applyFont="1" applyFill="1" applyBorder="1" applyAlignment="1" applyProtection="1">
      <alignment horizontal="center" vertical="center"/>
      <protection hidden="1"/>
    </xf>
    <xf numFmtId="0" fontId="3" fillId="3" borderId="14" xfId="0" applyFont="1" applyFill="1" applyBorder="1" applyAlignment="1" applyProtection="1">
      <alignment horizontal="right" vertical="center"/>
      <protection hidden="1"/>
    </xf>
    <xf numFmtId="170" fontId="1" fillId="3" borderId="15" xfId="0" applyNumberFormat="1" applyFont="1" applyFill="1" applyBorder="1" applyAlignment="1" applyProtection="1">
      <alignment horizontal="right" vertical="center" wrapText="1"/>
      <protection hidden="1"/>
    </xf>
    <xf numFmtId="171" fontId="1" fillId="3" borderId="15" xfId="0" applyNumberFormat="1" applyFont="1" applyFill="1" applyBorder="1" applyAlignment="1" applyProtection="1">
      <alignment horizontal="right" vertical="center" wrapText="1"/>
      <protection hidden="1"/>
    </xf>
    <xf numFmtId="0" fontId="1" fillId="5" borderId="27" xfId="0" applyFont="1" applyFill="1" applyBorder="1" applyAlignment="1" applyProtection="1">
      <alignment vertical="center"/>
      <protection locked="0"/>
    </xf>
    <xf numFmtId="0" fontId="1" fillId="5" borderId="25" xfId="0" applyFont="1" applyFill="1" applyBorder="1" applyAlignment="1" applyProtection="1">
      <alignment vertical="center"/>
      <protection locked="0"/>
    </xf>
    <xf numFmtId="0" fontId="1" fillId="5" borderId="28" xfId="0" applyFont="1" applyFill="1" applyBorder="1" applyAlignment="1" applyProtection="1">
      <alignment vertical="center"/>
      <protection locked="0"/>
    </xf>
    <xf numFmtId="167" fontId="1" fillId="5" borderId="32" xfId="0" applyNumberFormat="1" applyFont="1" applyFill="1" applyBorder="1" applyAlignment="1" applyProtection="1">
      <alignment horizontal="left" vertical="center"/>
      <protection locked="0"/>
    </xf>
    <xf numFmtId="167" fontId="1" fillId="5" borderId="30" xfId="0" applyNumberFormat="1" applyFont="1" applyFill="1" applyBorder="1" applyAlignment="1" applyProtection="1">
      <alignment horizontal="left" vertical="center"/>
      <protection locked="0"/>
    </xf>
    <xf numFmtId="167" fontId="1" fillId="5" borderId="33" xfId="0" applyNumberFormat="1" applyFont="1" applyFill="1" applyBorder="1" applyAlignment="1" applyProtection="1">
      <alignment horizontal="left" vertical="center"/>
      <protection locked="0"/>
    </xf>
    <xf numFmtId="0" fontId="8" fillId="5" borderId="24" xfId="0" applyFont="1" applyFill="1" applyBorder="1" applyAlignment="1" applyProtection="1">
      <alignment horizontal="left" vertical="center"/>
      <protection hidden="1"/>
    </xf>
    <xf numFmtId="0" fontId="8" fillId="5" borderId="25" xfId="0" applyFont="1" applyFill="1" applyBorder="1" applyAlignment="1" applyProtection="1">
      <alignment horizontal="left" vertical="center"/>
      <protection hidden="1"/>
    </xf>
    <xf numFmtId="0" fontId="8" fillId="5" borderId="26" xfId="0" applyFont="1" applyFill="1" applyBorder="1" applyAlignment="1" applyProtection="1">
      <alignment horizontal="left" vertical="center"/>
      <protection hidden="1"/>
    </xf>
    <xf numFmtId="0" fontId="8" fillId="5" borderId="29" xfId="0" applyFont="1" applyFill="1" applyBorder="1" applyAlignment="1" applyProtection="1">
      <alignment horizontal="left" vertical="center"/>
      <protection hidden="1"/>
    </xf>
    <xf numFmtId="0" fontId="8" fillId="5" borderId="30" xfId="0" applyFont="1" applyFill="1" applyBorder="1" applyAlignment="1" applyProtection="1">
      <alignment horizontal="left" vertical="center"/>
      <protection hidden="1"/>
    </xf>
    <xf numFmtId="0" fontId="8" fillId="5" borderId="31" xfId="0" applyFont="1" applyFill="1" applyBorder="1" applyAlignment="1" applyProtection="1">
      <alignment horizontal="left" vertical="center"/>
      <protection hidden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E2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5B9BD5"/>
      <rgbColor rgb="FF993366"/>
      <rgbColor rgb="FFFFFFCC"/>
      <rgbColor rgb="FFDEEBF7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2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771480</xdr:colOff>
      <xdr:row>2</xdr:row>
      <xdr:rowOff>23779</xdr:rowOff>
    </xdr:from>
    <xdr:to>
      <xdr:col>17</xdr:col>
      <xdr:colOff>164945</xdr:colOff>
      <xdr:row>5</xdr:row>
      <xdr:rowOff>11070</xdr:rowOff>
    </xdr:to>
    <xdr:pic>
      <xdr:nvPicPr>
        <xdr:cNvPr id="2" name="Grafik 1" descr="Gemeinde Biebesheim am Rhein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837480" y="373029"/>
          <a:ext cx="841265" cy="54371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771480</xdr:colOff>
      <xdr:row>2</xdr:row>
      <xdr:rowOff>23779</xdr:rowOff>
    </xdr:from>
    <xdr:to>
      <xdr:col>17</xdr:col>
      <xdr:colOff>164945</xdr:colOff>
      <xdr:row>5</xdr:row>
      <xdr:rowOff>11070</xdr:rowOff>
    </xdr:to>
    <xdr:pic>
      <xdr:nvPicPr>
        <xdr:cNvPr id="2" name="Grafik 1" descr="Gemeinde Biebesheim am Rhein">
          <a:extLst>
            <a:ext uri="{FF2B5EF4-FFF2-40B4-BE49-F238E27FC236}">
              <a16:creationId xmlns="" xmlns:a16="http://schemas.microsoft.com/office/drawing/2014/main" id="{D585FDE7-3EF3-4826-8F1A-BECEC677FB8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545380" y="374299"/>
          <a:ext cx="818405" cy="543551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771480</xdr:colOff>
      <xdr:row>2</xdr:row>
      <xdr:rowOff>23779</xdr:rowOff>
    </xdr:from>
    <xdr:to>
      <xdr:col>17</xdr:col>
      <xdr:colOff>164945</xdr:colOff>
      <xdr:row>5</xdr:row>
      <xdr:rowOff>11070</xdr:rowOff>
    </xdr:to>
    <xdr:pic>
      <xdr:nvPicPr>
        <xdr:cNvPr id="2" name="Grafik 1" descr="Gemeinde Biebesheim am Rhein">
          <a:extLst>
            <a:ext uri="{FF2B5EF4-FFF2-40B4-BE49-F238E27FC236}">
              <a16:creationId xmlns="" xmlns:a16="http://schemas.microsoft.com/office/drawing/2014/main" id="{BB0F7F18-6BD4-4E31-B97A-97E4A35F681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545380" y="374299"/>
          <a:ext cx="818405" cy="543551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771480</xdr:colOff>
      <xdr:row>2</xdr:row>
      <xdr:rowOff>23779</xdr:rowOff>
    </xdr:from>
    <xdr:to>
      <xdr:col>17</xdr:col>
      <xdr:colOff>164945</xdr:colOff>
      <xdr:row>5</xdr:row>
      <xdr:rowOff>11070</xdr:rowOff>
    </xdr:to>
    <xdr:pic>
      <xdr:nvPicPr>
        <xdr:cNvPr id="2" name="Grafik 1" descr="Gemeinde Biebesheim am Rhein">
          <a:extLst>
            <a:ext uri="{FF2B5EF4-FFF2-40B4-BE49-F238E27FC236}">
              <a16:creationId xmlns="" xmlns:a16="http://schemas.microsoft.com/office/drawing/2014/main" id="{4AB36959-AF3F-4BFF-A570-D00B9A5B3D1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545380" y="374299"/>
          <a:ext cx="818405" cy="543551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771480</xdr:colOff>
      <xdr:row>2</xdr:row>
      <xdr:rowOff>23779</xdr:rowOff>
    </xdr:from>
    <xdr:to>
      <xdr:col>17</xdr:col>
      <xdr:colOff>164945</xdr:colOff>
      <xdr:row>5</xdr:row>
      <xdr:rowOff>11070</xdr:rowOff>
    </xdr:to>
    <xdr:pic>
      <xdr:nvPicPr>
        <xdr:cNvPr id="2" name="Grafik 1" descr="Gemeinde Biebesheim am Rhein">
          <a:extLst>
            <a:ext uri="{FF2B5EF4-FFF2-40B4-BE49-F238E27FC236}">
              <a16:creationId xmlns="" xmlns:a16="http://schemas.microsoft.com/office/drawing/2014/main" id="{BFA13CCE-10E1-436C-A442-3B322C00954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545380" y="374299"/>
          <a:ext cx="818405" cy="543551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1081404</xdr:colOff>
      <xdr:row>1</xdr:row>
      <xdr:rowOff>103982</xdr:rowOff>
    </xdr:from>
    <xdr:to>
      <xdr:col>9</xdr:col>
      <xdr:colOff>187214</xdr:colOff>
      <xdr:row>4</xdr:row>
      <xdr:rowOff>82224</xdr:rowOff>
    </xdr:to>
    <xdr:pic>
      <xdr:nvPicPr>
        <xdr:cNvPr id="2" name="Grafik 1" descr="Gemeinde Biebesheim am Rhein">
          <a:extLst>
            <a:ext uri="{FF2B5EF4-FFF2-40B4-BE49-F238E27FC236}">
              <a16:creationId xmlns="" xmlns:a16="http://schemas.microsoft.com/office/drawing/2014/main" id="{1A7FBE2D-E370-458E-B63B-56F0D7259AD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301479" y="284957"/>
          <a:ext cx="867935" cy="526247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2:AC56"/>
  <sheetViews>
    <sheetView tabSelected="1" zoomScale="80" zoomScaleNormal="80" workbookViewId="0"/>
  </sheetViews>
  <sheetFormatPr baseColWidth="10" defaultColWidth="9.140625" defaultRowHeight="14.25" x14ac:dyDescent="0.25"/>
  <cols>
    <col min="1" max="3" width="2.85546875" style="4" customWidth="1"/>
    <col min="4" max="4" width="5.85546875" style="4" customWidth="1"/>
    <col min="5" max="5" width="30.85546875" style="4" customWidth="1"/>
    <col min="6" max="7" width="23.140625" style="4" customWidth="1"/>
    <col min="8" max="9" width="5.85546875" style="4" customWidth="1"/>
    <col min="10" max="10" width="30.85546875" style="4" customWidth="1"/>
    <col min="11" max="12" width="35.85546875" style="4" customWidth="1"/>
    <col min="13" max="17" width="20.85546875" style="4" customWidth="1"/>
    <col min="18" max="20" width="2.85546875" style="4" customWidth="1"/>
    <col min="21" max="16384" width="9.140625" style="4"/>
  </cols>
  <sheetData>
    <row r="2" spans="2:19" x14ac:dyDescent="0.25"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7"/>
    </row>
    <row r="3" spans="2:19" ht="15" x14ac:dyDescent="0.25">
      <c r="B3" s="8"/>
      <c r="C3" s="71" t="s">
        <v>34</v>
      </c>
      <c r="D3" s="43"/>
      <c r="E3" s="45"/>
      <c r="F3" s="45"/>
      <c r="G3" s="45"/>
      <c r="H3" s="45"/>
      <c r="I3" s="45"/>
      <c r="J3" s="60"/>
      <c r="K3" s="45"/>
      <c r="L3" s="60"/>
      <c r="M3" s="124" t="s">
        <v>71</v>
      </c>
      <c r="N3" s="43"/>
      <c r="O3" s="43"/>
      <c r="P3" s="43"/>
      <c r="Q3" s="46"/>
      <c r="R3" s="46"/>
      <c r="S3" s="9"/>
    </row>
    <row r="4" spans="2:19" ht="15" x14ac:dyDescent="0.25">
      <c r="B4" s="8"/>
      <c r="C4" s="72" t="s">
        <v>0</v>
      </c>
      <c r="D4" s="43"/>
      <c r="E4" s="45"/>
      <c r="F4" s="45"/>
      <c r="G4" s="45"/>
      <c r="H4" s="45"/>
      <c r="I4" s="45"/>
      <c r="J4" s="45"/>
      <c r="K4" s="45"/>
      <c r="L4" s="45"/>
      <c r="M4" s="43"/>
      <c r="N4" s="43"/>
      <c r="O4" s="43"/>
      <c r="P4" s="43"/>
      <c r="Q4" s="46"/>
      <c r="R4" s="46"/>
      <c r="S4" s="9"/>
    </row>
    <row r="5" spans="2:19" ht="15.75" thickBot="1" x14ac:dyDescent="0.3">
      <c r="B5" s="8"/>
      <c r="C5" s="44"/>
      <c r="D5" s="43"/>
      <c r="E5" s="45"/>
      <c r="F5" s="45"/>
      <c r="G5" s="45"/>
      <c r="H5" s="45"/>
      <c r="I5" s="45"/>
      <c r="J5" s="45"/>
      <c r="K5" s="45"/>
      <c r="L5" s="45"/>
      <c r="M5" s="43"/>
      <c r="N5" s="43"/>
      <c r="O5" s="43"/>
      <c r="P5" s="43"/>
      <c r="Q5" s="46"/>
      <c r="R5" s="46"/>
      <c r="S5" s="9"/>
    </row>
    <row r="6" spans="2:19" ht="31.5" customHeight="1" x14ac:dyDescent="0.25">
      <c r="B6" s="8"/>
      <c r="C6" s="142" t="s">
        <v>49</v>
      </c>
      <c r="D6" s="143"/>
      <c r="E6" s="144"/>
      <c r="F6" s="136"/>
      <c r="G6" s="137"/>
      <c r="H6" s="137"/>
      <c r="I6" s="137"/>
      <c r="J6" s="138"/>
      <c r="K6" s="67" t="str">
        <f>IF(F6="","     Tragen Sie bitte den Namen des Kindes ein","")</f>
        <v xml:space="preserve">     Tragen Sie bitte den Namen des Kindes ein</v>
      </c>
      <c r="L6" s="75"/>
      <c r="M6" s="43"/>
      <c r="N6" s="43"/>
      <c r="O6" s="43"/>
      <c r="P6" s="43"/>
      <c r="Q6" s="46"/>
      <c r="R6" s="46"/>
      <c r="S6" s="9"/>
    </row>
    <row r="7" spans="2:19" ht="31.5" customHeight="1" thickBot="1" x14ac:dyDescent="0.3">
      <c r="B7" s="8"/>
      <c r="C7" s="145" t="s">
        <v>51</v>
      </c>
      <c r="D7" s="146"/>
      <c r="E7" s="147"/>
      <c r="F7" s="139"/>
      <c r="G7" s="140"/>
      <c r="H7" s="140"/>
      <c r="I7" s="140"/>
      <c r="J7" s="141"/>
      <c r="K7" s="67" t="str">
        <f>IF(F7="","     Tragen Sie bitte das Alter des Kindes ein","")</f>
        <v xml:space="preserve">     Tragen Sie bitte das Alter des Kindes ein</v>
      </c>
      <c r="L7" s="43"/>
      <c r="M7" s="43"/>
      <c r="N7" s="43"/>
      <c r="O7" s="43"/>
      <c r="P7" s="43"/>
      <c r="Q7" s="46"/>
      <c r="R7" s="46"/>
      <c r="S7" s="9"/>
    </row>
    <row r="8" spans="2:19" ht="14.45" customHeight="1" x14ac:dyDescent="0.25">
      <c r="B8" s="8"/>
      <c r="C8" s="47"/>
      <c r="D8" s="48"/>
      <c r="E8" s="49"/>
      <c r="F8" s="49"/>
      <c r="G8" s="49"/>
      <c r="H8" s="49"/>
      <c r="I8" s="49"/>
      <c r="J8" s="49"/>
      <c r="K8" s="45"/>
      <c r="L8" s="45"/>
      <c r="M8" s="43"/>
      <c r="N8" s="43"/>
      <c r="O8" s="43"/>
      <c r="P8" s="43"/>
      <c r="Q8" s="46"/>
      <c r="R8" s="46"/>
      <c r="S8" s="9"/>
    </row>
    <row r="9" spans="2:19" ht="31.5" customHeight="1" x14ac:dyDescent="0.25">
      <c r="B9" s="8"/>
      <c r="C9" s="10" t="s">
        <v>1</v>
      </c>
      <c r="D9" s="11"/>
      <c r="E9" s="12"/>
      <c r="F9" s="12"/>
      <c r="G9" s="12"/>
      <c r="H9" s="12"/>
      <c r="I9" s="12"/>
      <c r="J9" s="13"/>
      <c r="K9" s="45"/>
      <c r="L9" s="45"/>
      <c r="M9" s="43"/>
      <c r="N9" s="43"/>
      <c r="O9" s="43"/>
      <c r="P9" s="43"/>
      <c r="Q9" s="46"/>
      <c r="R9" s="46"/>
      <c r="S9" s="9"/>
    </row>
    <row r="10" spans="2:19" ht="14.45" customHeight="1" thickBot="1" x14ac:dyDescent="0.3">
      <c r="B10" s="8"/>
      <c r="C10" s="50"/>
      <c r="D10" s="51"/>
      <c r="E10" s="52"/>
      <c r="F10" s="52"/>
      <c r="G10" s="52"/>
      <c r="H10" s="52"/>
      <c r="I10" s="52"/>
      <c r="J10" s="52"/>
      <c r="K10" s="45"/>
      <c r="L10" s="45"/>
      <c r="M10" s="43"/>
      <c r="N10" s="43"/>
      <c r="O10" s="43"/>
      <c r="P10" s="43"/>
      <c r="Q10" s="46"/>
      <c r="R10" s="46"/>
      <c r="S10" s="9"/>
    </row>
    <row r="11" spans="2:19" x14ac:dyDescent="0.25">
      <c r="B11" s="8"/>
      <c r="C11" s="14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6"/>
      <c r="S11" s="9"/>
    </row>
    <row r="12" spans="2:19" ht="15" x14ac:dyDescent="0.25">
      <c r="B12" s="8"/>
      <c r="C12" s="17"/>
      <c r="D12" s="71" t="s">
        <v>35</v>
      </c>
      <c r="E12" s="55"/>
      <c r="F12" s="55"/>
      <c r="G12" s="55"/>
      <c r="H12" s="55"/>
      <c r="I12" s="55"/>
      <c r="J12" s="55"/>
      <c r="K12" s="55"/>
      <c r="L12" s="55"/>
      <c r="M12" s="43"/>
      <c r="N12" s="43"/>
      <c r="O12" s="43"/>
      <c r="P12" s="43"/>
      <c r="Q12" s="43"/>
      <c r="R12" s="18"/>
      <c r="S12" s="9"/>
    </row>
    <row r="13" spans="2:19" x14ac:dyDescent="0.25">
      <c r="B13" s="8"/>
      <c r="C13" s="17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18"/>
      <c r="S13" s="9"/>
    </row>
    <row r="14" spans="2:19" ht="31.5" customHeight="1" x14ac:dyDescent="0.25">
      <c r="B14" s="8"/>
      <c r="C14" s="17"/>
      <c r="D14" s="9"/>
      <c r="E14" s="19" t="s">
        <v>2</v>
      </c>
      <c r="F14" s="133" t="s">
        <v>3</v>
      </c>
      <c r="G14" s="133"/>
      <c r="H14" s="20"/>
      <c r="I14" s="21"/>
      <c r="J14" s="19" t="s">
        <v>4</v>
      </c>
      <c r="K14" s="133" t="s">
        <v>3</v>
      </c>
      <c r="L14" s="133"/>
      <c r="M14" s="2" t="s">
        <v>5</v>
      </c>
      <c r="N14" s="2" t="s">
        <v>6</v>
      </c>
      <c r="O14" s="2" t="s">
        <v>7</v>
      </c>
      <c r="P14" s="2" t="s">
        <v>8</v>
      </c>
      <c r="Q14" s="2" t="s">
        <v>9</v>
      </c>
      <c r="R14" s="22"/>
      <c r="S14" s="9"/>
    </row>
    <row r="15" spans="2:19" ht="31.5" customHeight="1" x14ac:dyDescent="0.25">
      <c r="B15" s="8"/>
      <c r="C15" s="17"/>
      <c r="D15" s="23"/>
      <c r="E15" s="24" t="s">
        <v>10</v>
      </c>
      <c r="F15" s="127">
        <v>279.5</v>
      </c>
      <c r="G15" s="127"/>
      <c r="H15" s="25"/>
      <c r="I15" s="26"/>
      <c r="J15" s="24" t="s">
        <v>11</v>
      </c>
      <c r="K15" s="134">
        <v>8.6</v>
      </c>
      <c r="L15" s="134"/>
      <c r="M15" s="23"/>
      <c r="N15" s="23"/>
      <c r="O15" s="23"/>
      <c r="P15" s="23"/>
      <c r="Q15" s="23"/>
      <c r="R15" s="18"/>
      <c r="S15" s="9"/>
    </row>
    <row r="16" spans="2:19" ht="31.5" customHeight="1" x14ac:dyDescent="0.25">
      <c r="B16" s="8"/>
      <c r="C16" s="17"/>
      <c r="D16" s="23"/>
      <c r="E16" s="24" t="s">
        <v>12</v>
      </c>
      <c r="F16" s="127">
        <v>344</v>
      </c>
      <c r="G16" s="127"/>
      <c r="H16" s="25"/>
      <c r="I16" s="26"/>
      <c r="J16" s="24" t="s">
        <v>13</v>
      </c>
      <c r="K16" s="135">
        <v>4.32</v>
      </c>
      <c r="L16" s="135"/>
      <c r="M16" s="23"/>
      <c r="N16" s="23"/>
      <c r="O16" s="23"/>
      <c r="P16" s="23"/>
      <c r="Q16" s="23"/>
      <c r="R16" s="18"/>
      <c r="S16" s="9"/>
    </row>
    <row r="17" spans="2:28" ht="14.45" customHeight="1" x14ac:dyDescent="0.25">
      <c r="B17" s="8"/>
      <c r="C17" s="17"/>
      <c r="D17" s="68"/>
      <c r="E17" s="61"/>
      <c r="F17" s="62"/>
      <c r="G17" s="62"/>
      <c r="H17" s="62"/>
      <c r="I17" s="62"/>
      <c r="J17" s="61"/>
      <c r="K17" s="63"/>
      <c r="L17" s="63"/>
      <c r="M17" s="68"/>
      <c r="N17" s="68"/>
      <c r="O17" s="68"/>
      <c r="P17" s="68"/>
      <c r="Q17" s="68"/>
      <c r="R17" s="18"/>
      <c r="S17" s="9"/>
    </row>
    <row r="18" spans="2:28" ht="31.5" customHeight="1" x14ac:dyDescent="0.25">
      <c r="B18" s="8"/>
      <c r="C18" s="17"/>
      <c r="D18" s="54" t="s">
        <v>24</v>
      </c>
      <c r="E18" s="43"/>
      <c r="F18" s="43"/>
      <c r="G18" s="55"/>
      <c r="H18" s="55"/>
      <c r="I18" s="55"/>
      <c r="J18" s="55"/>
      <c r="K18" s="55"/>
      <c r="L18" s="43"/>
      <c r="M18" s="70" t="str">
        <f>IF(AND(COUNTIF($M$15:$Q$15,"x")&gt;0,COUNTIF($M$16:$Q$16,"x")&gt;0),"Achtung: Sie müssen sich zwischen dem Früh- und dem Spätmodul entscheiden.","")</f>
        <v/>
      </c>
      <c r="N18" s="43"/>
      <c r="O18" s="68"/>
      <c r="P18" s="68"/>
      <c r="Q18" s="68"/>
      <c r="R18" s="18"/>
      <c r="S18" s="9"/>
    </row>
    <row r="19" spans="2:28" ht="14.45" customHeight="1" x14ac:dyDescent="0.25">
      <c r="B19" s="8"/>
      <c r="C19" s="17"/>
      <c r="D19" s="54"/>
      <c r="E19" s="43"/>
      <c r="F19" s="43"/>
      <c r="G19" s="55"/>
      <c r="H19" s="55"/>
      <c r="I19" s="55"/>
      <c r="J19" s="55"/>
      <c r="K19" s="55"/>
      <c r="L19" s="43"/>
      <c r="M19" s="43"/>
      <c r="N19" s="43"/>
      <c r="O19" s="68"/>
      <c r="P19" s="68"/>
      <c r="Q19" s="68"/>
      <c r="R19" s="18"/>
      <c r="S19" s="9"/>
    </row>
    <row r="20" spans="2:28" ht="31.5" customHeight="1" x14ac:dyDescent="0.25">
      <c r="B20" s="8"/>
      <c r="C20" s="17"/>
      <c r="D20" s="43"/>
      <c r="E20" s="36" t="s">
        <v>25</v>
      </c>
      <c r="F20" s="125" t="s">
        <v>26</v>
      </c>
      <c r="G20" s="125"/>
      <c r="H20" s="43"/>
      <c r="I20" s="43"/>
      <c r="J20" s="36" t="s">
        <v>27</v>
      </c>
      <c r="K20" s="125" t="s">
        <v>28</v>
      </c>
      <c r="L20" s="125"/>
      <c r="M20" s="126" t="s">
        <v>29</v>
      </c>
      <c r="N20" s="126"/>
      <c r="O20" s="68"/>
      <c r="P20" s="68"/>
      <c r="Q20" s="68"/>
      <c r="R20" s="18"/>
      <c r="S20" s="9"/>
    </row>
    <row r="21" spans="2:28" ht="31.5" customHeight="1" x14ac:dyDescent="0.25">
      <c r="B21" s="8"/>
      <c r="C21" s="17"/>
      <c r="D21" s="37" t="str">
        <f>IF(OR(D15="x",D16="x"),"x","")</f>
        <v/>
      </c>
      <c r="E21" s="38" t="s">
        <v>32</v>
      </c>
      <c r="F21" s="127">
        <v>15</v>
      </c>
      <c r="G21" s="127"/>
      <c r="H21" s="43"/>
      <c r="I21" s="37" t="str">
        <f>IF(OR(D15="x",D16="x"),"x","")</f>
        <v/>
      </c>
      <c r="J21" s="38" t="s">
        <v>30</v>
      </c>
      <c r="K21" s="127">
        <v>95</v>
      </c>
      <c r="L21" s="127"/>
      <c r="M21" s="128">
        <v>19</v>
      </c>
      <c r="N21" s="128"/>
      <c r="O21" s="68"/>
      <c r="P21" s="68"/>
      <c r="Q21" s="68"/>
      <c r="R21" s="18"/>
      <c r="S21" s="9"/>
    </row>
    <row r="22" spans="2:28" ht="15" thickBot="1" x14ac:dyDescent="0.3">
      <c r="B22" s="8"/>
      <c r="C22" s="27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  <c r="S22" s="9"/>
    </row>
    <row r="23" spans="2:28" ht="15" thickBot="1" x14ac:dyDescent="0.3">
      <c r="B23" s="8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9"/>
    </row>
    <row r="24" spans="2:28" x14ac:dyDescent="0.25">
      <c r="B24" s="8"/>
      <c r="C24" s="14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6"/>
      <c r="S24" s="9"/>
    </row>
    <row r="25" spans="2:28" ht="15" x14ac:dyDescent="0.25">
      <c r="B25" s="8"/>
      <c r="C25" s="17"/>
      <c r="D25" s="71" t="s">
        <v>36</v>
      </c>
      <c r="E25" s="43"/>
      <c r="F25" s="43"/>
      <c r="G25" s="55"/>
      <c r="H25" s="55"/>
      <c r="I25" s="55"/>
      <c r="J25" s="55"/>
      <c r="K25" s="55"/>
      <c r="L25" s="55"/>
      <c r="M25" s="43"/>
      <c r="N25" s="43"/>
      <c r="O25" s="43"/>
      <c r="P25" s="43"/>
      <c r="Q25" s="43"/>
      <c r="R25" s="18"/>
      <c r="S25" s="9"/>
    </row>
    <row r="26" spans="2:28" x14ac:dyDescent="0.25">
      <c r="B26" s="8"/>
      <c r="C26" s="17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18"/>
      <c r="S26" s="9"/>
    </row>
    <row r="27" spans="2:28" ht="15.75" customHeight="1" x14ac:dyDescent="0.25">
      <c r="B27" s="8"/>
      <c r="C27" s="17"/>
      <c r="D27" s="9"/>
      <c r="E27" s="131" t="s">
        <v>14</v>
      </c>
      <c r="F27" s="132" t="s">
        <v>3</v>
      </c>
      <c r="G27" s="132"/>
      <c r="H27" s="20"/>
      <c r="I27" s="21"/>
      <c r="J27" s="131" t="s">
        <v>15</v>
      </c>
      <c r="K27" s="132" t="s">
        <v>3</v>
      </c>
      <c r="L27" s="132"/>
      <c r="M27" s="129" t="s">
        <v>5</v>
      </c>
      <c r="N27" s="129" t="s">
        <v>6</v>
      </c>
      <c r="O27" s="129" t="s">
        <v>7</v>
      </c>
      <c r="P27" s="129" t="s">
        <v>8</v>
      </c>
      <c r="Q27" s="129" t="s">
        <v>9</v>
      </c>
      <c r="R27" s="22"/>
      <c r="S27" s="9"/>
    </row>
    <row r="28" spans="2:28" ht="15.75" customHeight="1" x14ac:dyDescent="0.25">
      <c r="B28" s="8"/>
      <c r="C28" s="17"/>
      <c r="D28" s="30"/>
      <c r="E28" s="131"/>
      <c r="F28" s="31" t="s">
        <v>16</v>
      </c>
      <c r="G28" s="32" t="s">
        <v>17</v>
      </c>
      <c r="H28" s="20"/>
      <c r="I28" s="21"/>
      <c r="J28" s="131"/>
      <c r="K28" s="31" t="s">
        <v>18</v>
      </c>
      <c r="L28" s="31" t="s">
        <v>19</v>
      </c>
      <c r="M28" s="129"/>
      <c r="N28" s="129"/>
      <c r="O28" s="129"/>
      <c r="P28" s="129"/>
      <c r="Q28" s="129"/>
      <c r="R28" s="22"/>
      <c r="S28" s="9"/>
    </row>
    <row r="29" spans="2:28" ht="31.5" customHeight="1" x14ac:dyDescent="0.25">
      <c r="B29" s="8"/>
      <c r="C29" s="17"/>
      <c r="D29" s="23"/>
      <c r="E29" s="24" t="s">
        <v>20</v>
      </c>
      <c r="F29" s="3">
        <v>162.5</v>
      </c>
      <c r="G29" s="3">
        <v>0</v>
      </c>
      <c r="H29" s="20"/>
      <c r="I29" s="21"/>
      <c r="J29" s="24" t="s">
        <v>11</v>
      </c>
      <c r="K29" s="33" t="s">
        <v>21</v>
      </c>
      <c r="L29" s="1">
        <v>0</v>
      </c>
      <c r="M29" s="34"/>
      <c r="N29" s="34"/>
      <c r="O29" s="34"/>
      <c r="P29" s="34"/>
      <c r="Q29" s="34"/>
      <c r="R29" s="22"/>
      <c r="S29" s="9"/>
      <c r="V29" s="116"/>
    </row>
    <row r="30" spans="2:28" ht="31.5" customHeight="1" x14ac:dyDescent="0.25">
      <c r="B30" s="8"/>
      <c r="C30" s="17"/>
      <c r="D30" s="70" t="str">
        <f>IF(AND((COUNTIF(M29:Q32,"x")+COUNTIF(M29:Q32,"X")&gt;0),(NOT(OR(D29="x",D29="X")))),"Das Halbtagsmodul ist zwingend auszuwählen.","")</f>
        <v/>
      </c>
      <c r="E30" s="43"/>
      <c r="F30" s="56"/>
      <c r="G30" s="56"/>
      <c r="H30" s="57"/>
      <c r="I30" s="35"/>
      <c r="J30" s="24" t="s">
        <v>22</v>
      </c>
      <c r="K30" s="115">
        <v>3.25</v>
      </c>
      <c r="L30" s="1">
        <v>9.75</v>
      </c>
      <c r="M30" s="23"/>
      <c r="N30" s="23"/>
      <c r="O30" s="23"/>
      <c r="P30" s="23"/>
      <c r="Q30" s="23"/>
      <c r="R30" s="18"/>
      <c r="S30" s="9"/>
      <c r="AB30" s="116"/>
    </row>
    <row r="31" spans="2:28" ht="31.5" customHeight="1" x14ac:dyDescent="0.25">
      <c r="B31" s="8"/>
      <c r="C31" s="17"/>
      <c r="D31" s="43"/>
      <c r="E31" s="43"/>
      <c r="F31" s="43"/>
      <c r="G31" s="57"/>
      <c r="H31" s="57"/>
      <c r="I31" s="35"/>
      <c r="J31" s="24" t="s">
        <v>23</v>
      </c>
      <c r="K31" s="1">
        <v>13</v>
      </c>
      <c r="L31" s="1">
        <v>19.5</v>
      </c>
      <c r="M31" s="23"/>
      <c r="N31" s="23"/>
      <c r="O31" s="23"/>
      <c r="P31" s="23"/>
      <c r="Q31" s="23"/>
      <c r="R31" s="18"/>
      <c r="S31" s="9"/>
      <c r="V31" s="116"/>
    </row>
    <row r="32" spans="2:28" ht="31.5" customHeight="1" x14ac:dyDescent="0.25">
      <c r="B32" s="8"/>
      <c r="C32" s="17"/>
      <c r="D32" s="43"/>
      <c r="E32" s="43"/>
      <c r="F32" s="43"/>
      <c r="G32" s="57"/>
      <c r="H32" s="57"/>
      <c r="I32" s="35"/>
      <c r="J32" s="24" t="s">
        <v>13</v>
      </c>
      <c r="K32" s="130">
        <v>3.25</v>
      </c>
      <c r="L32" s="130"/>
      <c r="M32" s="23"/>
      <c r="N32" s="23"/>
      <c r="O32" s="23"/>
      <c r="P32" s="23"/>
      <c r="Q32" s="23"/>
      <c r="R32" s="18"/>
      <c r="S32" s="9"/>
      <c r="U32" s="69"/>
      <c r="AB32" s="116"/>
    </row>
    <row r="33" spans="2:29" x14ac:dyDescent="0.25">
      <c r="B33" s="8"/>
      <c r="C33" s="17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18"/>
      <c r="S33" s="9"/>
    </row>
    <row r="34" spans="2:29" ht="15" x14ac:dyDescent="0.25">
      <c r="B34" s="8"/>
      <c r="C34" s="17"/>
      <c r="D34" s="54" t="s">
        <v>24</v>
      </c>
      <c r="E34" s="43"/>
      <c r="F34" s="43"/>
      <c r="G34" s="55"/>
      <c r="H34" s="55"/>
      <c r="I34" s="55"/>
      <c r="J34" s="55"/>
      <c r="K34" s="55"/>
      <c r="L34" s="43"/>
      <c r="M34" s="67" t="str">
        <f>IF(AND(COUNTIF($M$29:$Q$29,"x")&gt;0,COUNTIF($M$32:$Q$32,"x")&gt;0),"Achtung: Sie müssen sich zwischen dem Früh- und dem Spätmodul entscheiden.","")</f>
        <v/>
      </c>
      <c r="N34" s="43"/>
      <c r="O34" s="43"/>
      <c r="P34" s="43"/>
      <c r="Q34" s="43"/>
      <c r="R34" s="18"/>
      <c r="S34" s="9"/>
    </row>
    <row r="35" spans="2:29" ht="15" x14ac:dyDescent="0.25">
      <c r="B35" s="8"/>
      <c r="C35" s="17"/>
      <c r="D35" s="54"/>
      <c r="E35" s="43"/>
      <c r="F35" s="43"/>
      <c r="G35" s="55"/>
      <c r="H35" s="55"/>
      <c r="I35" s="55"/>
      <c r="J35" s="55"/>
      <c r="K35" s="55"/>
      <c r="L35" s="43"/>
      <c r="M35" s="43"/>
      <c r="N35" s="43"/>
      <c r="O35" s="43"/>
      <c r="P35" s="113"/>
      <c r="Q35" s="113"/>
      <c r="R35" s="18"/>
      <c r="S35" s="9"/>
    </row>
    <row r="36" spans="2:29" ht="31.5" customHeight="1" x14ac:dyDescent="0.25">
      <c r="B36" s="8"/>
      <c r="C36" s="17"/>
      <c r="D36" s="43"/>
      <c r="E36" s="36" t="s">
        <v>25</v>
      </c>
      <c r="F36" s="125" t="s">
        <v>26</v>
      </c>
      <c r="G36" s="125"/>
      <c r="H36" s="43"/>
      <c r="I36" s="43"/>
      <c r="J36" s="36" t="s">
        <v>27</v>
      </c>
      <c r="K36" s="125" t="s">
        <v>28</v>
      </c>
      <c r="L36" s="125"/>
      <c r="M36" s="126" t="s">
        <v>29</v>
      </c>
      <c r="N36" s="126"/>
      <c r="O36" s="58"/>
      <c r="P36" s="58"/>
      <c r="Q36" s="114"/>
      <c r="R36" s="18"/>
      <c r="S36" s="9"/>
    </row>
    <row r="37" spans="2:29" ht="31.5" customHeight="1" x14ac:dyDescent="0.25">
      <c r="B37" s="8"/>
      <c r="C37" s="17"/>
      <c r="D37" s="37" t="str">
        <f>IF(D29="x","x","")</f>
        <v/>
      </c>
      <c r="E37" s="38" t="s">
        <v>32</v>
      </c>
      <c r="F37" s="127">
        <v>15</v>
      </c>
      <c r="G37" s="127"/>
      <c r="H37" s="43"/>
      <c r="I37" s="37" t="str">
        <f>IF(COUNTIF(M30:Q32,"x")&gt;0,"x","")</f>
        <v/>
      </c>
      <c r="J37" s="38" t="s">
        <v>30</v>
      </c>
      <c r="K37" s="127">
        <v>95</v>
      </c>
      <c r="L37" s="127"/>
      <c r="M37" s="128">
        <v>19</v>
      </c>
      <c r="N37" s="128"/>
      <c r="O37" s="58"/>
      <c r="P37" s="58"/>
      <c r="Q37" s="58"/>
      <c r="R37" s="18"/>
      <c r="S37" s="9"/>
    </row>
    <row r="38" spans="2:29" ht="15" thickBot="1" x14ac:dyDescent="0.3">
      <c r="B38" s="8"/>
      <c r="C38" s="27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9"/>
      <c r="S38" s="9"/>
    </row>
    <row r="39" spans="2:29" ht="14.45" customHeight="1" thickBot="1" x14ac:dyDescent="0.3">
      <c r="B39" s="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9"/>
    </row>
    <row r="40" spans="2:29" ht="14.45" customHeight="1" x14ac:dyDescent="0.25">
      <c r="B40" s="8"/>
      <c r="C40" s="14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6"/>
      <c r="S40" s="9"/>
    </row>
    <row r="41" spans="2:29" ht="14.1" customHeight="1" x14ac:dyDescent="0.25">
      <c r="B41" s="8"/>
      <c r="C41" s="66"/>
      <c r="D41" s="73" t="s">
        <v>37</v>
      </c>
      <c r="E41" s="42"/>
      <c r="F41" s="42"/>
      <c r="G41" s="42"/>
      <c r="H41" s="42"/>
      <c r="I41" s="42"/>
      <c r="J41" s="42"/>
      <c r="K41" s="45"/>
      <c r="L41" s="45"/>
      <c r="M41" s="43"/>
      <c r="N41" s="43"/>
      <c r="O41" s="43"/>
      <c r="P41" s="43"/>
      <c r="Q41" s="46"/>
      <c r="R41" s="64"/>
      <c r="S41" s="9"/>
    </row>
    <row r="42" spans="2:29" ht="15" x14ac:dyDescent="0.25">
      <c r="B42" s="8"/>
      <c r="C42" s="65"/>
      <c r="D42" s="43"/>
      <c r="E42" s="45"/>
      <c r="F42" s="45"/>
      <c r="G42" s="45"/>
      <c r="H42" s="45"/>
      <c r="I42" s="45"/>
      <c r="J42" s="45"/>
      <c r="K42" s="45"/>
      <c r="L42" s="45"/>
      <c r="M42" s="43"/>
      <c r="N42" s="43"/>
      <c r="O42" s="43"/>
      <c r="P42" s="43"/>
      <c r="Q42" s="53"/>
      <c r="R42" s="64"/>
      <c r="S42" s="9"/>
    </row>
    <row r="43" spans="2:29" ht="15.75" customHeight="1" x14ac:dyDescent="0.25">
      <c r="B43" s="8"/>
      <c r="C43" s="17"/>
      <c r="D43" s="9"/>
      <c r="E43" s="131" t="s">
        <v>14</v>
      </c>
      <c r="F43" s="132" t="s">
        <v>3</v>
      </c>
      <c r="G43" s="132"/>
      <c r="H43" s="20"/>
      <c r="I43" s="21"/>
      <c r="J43" s="131" t="s">
        <v>15</v>
      </c>
      <c r="K43" s="132" t="s">
        <v>3</v>
      </c>
      <c r="L43" s="132"/>
      <c r="M43" s="129" t="s">
        <v>5</v>
      </c>
      <c r="N43" s="129" t="s">
        <v>6</v>
      </c>
      <c r="O43" s="129" t="s">
        <v>7</v>
      </c>
      <c r="P43" s="129" t="s">
        <v>8</v>
      </c>
      <c r="Q43" s="129" t="s">
        <v>9</v>
      </c>
      <c r="R43" s="22"/>
      <c r="S43" s="9"/>
    </row>
    <row r="44" spans="2:29" ht="15.75" customHeight="1" x14ac:dyDescent="0.25">
      <c r="B44" s="8"/>
      <c r="C44" s="17"/>
      <c r="D44" s="30"/>
      <c r="E44" s="131"/>
      <c r="F44" s="31" t="s">
        <v>16</v>
      </c>
      <c r="G44" s="32" t="s">
        <v>17</v>
      </c>
      <c r="H44" s="20"/>
      <c r="I44" s="21"/>
      <c r="J44" s="131"/>
      <c r="K44" s="31" t="s">
        <v>18</v>
      </c>
      <c r="L44" s="31" t="s">
        <v>19</v>
      </c>
      <c r="M44" s="129"/>
      <c r="N44" s="129"/>
      <c r="O44" s="129"/>
      <c r="P44" s="129"/>
      <c r="Q44" s="129"/>
      <c r="R44" s="22"/>
      <c r="S44" s="9"/>
    </row>
    <row r="45" spans="2:29" ht="31.5" customHeight="1" x14ac:dyDescent="0.25">
      <c r="B45" s="8"/>
      <c r="C45" s="17"/>
      <c r="D45" s="23"/>
      <c r="E45" s="24" t="s">
        <v>20</v>
      </c>
      <c r="F45" s="3">
        <v>162.5</v>
      </c>
      <c r="G45" s="3">
        <v>0</v>
      </c>
      <c r="H45" s="20"/>
      <c r="I45" s="21"/>
      <c r="J45" s="24" t="s">
        <v>33</v>
      </c>
      <c r="K45" s="33" t="s">
        <v>21</v>
      </c>
      <c r="L45" s="1">
        <v>0</v>
      </c>
      <c r="M45" s="34"/>
      <c r="N45" s="34"/>
      <c r="O45" s="34"/>
      <c r="P45" s="34"/>
      <c r="Q45" s="34"/>
      <c r="R45" s="22"/>
      <c r="S45" s="9"/>
      <c r="V45" s="116"/>
    </row>
    <row r="46" spans="2:29" ht="31.5" customHeight="1" x14ac:dyDescent="0.25">
      <c r="B46" s="8"/>
      <c r="C46" s="17"/>
      <c r="D46" s="70" t="str">
        <f>IF(AND((COUNTIF(M45:Q46,"x")+COUNTIF(M45:Q46,"X")&gt;0),(NOT(OR(D45="x",D45="X")))),"Das Halbtagsmodul ist zwingend auszuwählen.","")</f>
        <v/>
      </c>
      <c r="E46" s="43"/>
      <c r="F46" s="56"/>
      <c r="G46" s="56"/>
      <c r="H46" s="57"/>
      <c r="I46" s="35"/>
      <c r="J46" s="24" t="s">
        <v>22</v>
      </c>
      <c r="K46" s="1">
        <v>3.25</v>
      </c>
      <c r="L46" s="1">
        <v>6.5</v>
      </c>
      <c r="M46" s="23"/>
      <c r="N46" s="23"/>
      <c r="O46" s="23"/>
      <c r="P46" s="23"/>
      <c r="Q46" s="23"/>
      <c r="R46" s="18"/>
      <c r="S46" s="9"/>
      <c r="AB46" s="116"/>
      <c r="AC46" s="116"/>
    </row>
    <row r="47" spans="2:29" ht="15" x14ac:dyDescent="0.25">
      <c r="B47" s="8"/>
      <c r="C47" s="17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18"/>
      <c r="S47" s="9"/>
      <c r="V47" s="116"/>
    </row>
    <row r="48" spans="2:29" ht="15" x14ac:dyDescent="0.25">
      <c r="B48" s="8"/>
      <c r="C48" s="17"/>
      <c r="D48" s="54" t="s">
        <v>24</v>
      </c>
      <c r="E48" s="43"/>
      <c r="F48" s="43"/>
      <c r="G48" s="55"/>
      <c r="H48" s="55"/>
      <c r="I48" s="55"/>
      <c r="J48" s="55"/>
      <c r="K48" s="55"/>
      <c r="L48" s="43"/>
      <c r="M48" s="43"/>
      <c r="N48" s="43"/>
      <c r="O48" s="43"/>
      <c r="P48" s="43"/>
      <c r="Q48" s="43"/>
      <c r="R48" s="18"/>
      <c r="S48" s="9"/>
    </row>
    <row r="49" spans="2:28" ht="15" x14ac:dyDescent="0.25">
      <c r="B49" s="8"/>
      <c r="C49" s="17"/>
      <c r="D49" s="54"/>
      <c r="E49" s="43"/>
      <c r="F49" s="43"/>
      <c r="G49" s="55"/>
      <c r="H49" s="55"/>
      <c r="I49" s="55"/>
      <c r="J49" s="55"/>
      <c r="K49" s="55"/>
      <c r="L49" s="43"/>
      <c r="M49" s="43"/>
      <c r="N49" s="43"/>
      <c r="O49" s="43"/>
      <c r="P49" s="43"/>
      <c r="Q49" s="43"/>
      <c r="R49" s="18"/>
      <c r="S49" s="9"/>
      <c r="AB49" s="116"/>
    </row>
    <row r="50" spans="2:28" ht="31.5" customHeight="1" x14ac:dyDescent="0.25">
      <c r="B50" s="8"/>
      <c r="C50" s="17"/>
      <c r="D50" s="43"/>
      <c r="E50" s="36" t="s">
        <v>27</v>
      </c>
      <c r="F50" s="125" t="s">
        <v>28</v>
      </c>
      <c r="G50" s="125"/>
      <c r="H50" s="126" t="s">
        <v>29</v>
      </c>
      <c r="I50" s="126"/>
      <c r="J50" s="126"/>
      <c r="K50" s="60"/>
      <c r="L50" s="60"/>
      <c r="M50" s="60"/>
      <c r="N50" s="60"/>
      <c r="O50" s="58"/>
      <c r="P50" s="58"/>
      <c r="Q50" s="58"/>
      <c r="R50" s="18"/>
      <c r="S50" s="9"/>
    </row>
    <row r="51" spans="2:28" ht="31.5" customHeight="1" x14ac:dyDescent="0.25">
      <c r="B51" s="8"/>
      <c r="C51" s="17"/>
      <c r="D51" s="37" t="str">
        <f>IF(COUNTIF(M46:Q46,"x")&gt;0,"x","")</f>
        <v/>
      </c>
      <c r="E51" s="38" t="s">
        <v>30</v>
      </c>
      <c r="F51" s="127">
        <v>95</v>
      </c>
      <c r="G51" s="127"/>
      <c r="H51" s="128">
        <v>19</v>
      </c>
      <c r="I51" s="128"/>
      <c r="J51" s="128"/>
      <c r="K51" s="60"/>
      <c r="L51" s="60"/>
      <c r="M51" s="60"/>
      <c r="N51" s="60"/>
      <c r="O51" s="58"/>
      <c r="P51" s="58"/>
      <c r="Q51" s="58"/>
      <c r="R51" s="18"/>
      <c r="S51" s="9"/>
    </row>
    <row r="52" spans="2:28" x14ac:dyDescent="0.25">
      <c r="B52" s="8"/>
      <c r="C52" s="17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18"/>
      <c r="S52" s="9"/>
    </row>
    <row r="53" spans="2:28" ht="15" thickBot="1" x14ac:dyDescent="0.3">
      <c r="B53" s="8"/>
      <c r="C53" s="27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9"/>
      <c r="S53" s="9"/>
    </row>
    <row r="54" spans="2:28" ht="15" thickBot="1" x14ac:dyDescent="0.3">
      <c r="B54" s="8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9"/>
    </row>
    <row r="55" spans="2:28" ht="15.75" thickBot="1" x14ac:dyDescent="0.3">
      <c r="B55" s="8"/>
      <c r="C55" s="43"/>
      <c r="D55" s="43"/>
      <c r="E55" s="45"/>
      <c r="F55" s="45"/>
      <c r="G55" s="45"/>
      <c r="H55" s="45"/>
      <c r="I55" s="45"/>
      <c r="J55" s="45"/>
      <c r="K55" s="45"/>
      <c r="L55" s="45"/>
      <c r="M55" s="43"/>
      <c r="N55" s="43"/>
      <c r="O55" s="43"/>
      <c r="P55" s="74" t="s">
        <v>31</v>
      </c>
      <c r="Q55" s="39" cm="1">
        <f t="array" ref="Q55">0+IF(D15="x",F15,0)+IF(D16="x",F16,0)+IF(M15="x",K15,0)+IF(N15="x",K15,0)+IF(O15="x",K15,0)+IF(P15="x",K15,0)+IF(Q15="x",K15,0)+IF(M16="x",K16,0)+IF(N16="x",K16,0)+IF(O16="x",K16,0)+IF(P16="x",K16,0)+IF(Q16="x",K16,0)+IF(D21="x",F21,0)+IF(AND(OR(D15="x",D16="x"),I21="x"),K21,0)+IF(D29="x",G29,0)+IF(COUNTIF(M29:Q29,"x")&gt;0,SUMPRODUCT((M29:Q29="x")*L29),0)+IF(AND(M29&lt;&gt;"x",M30="x"),K30,IF(AND(M29="x",M30="x"),L30,0))+IF(AND(N29&lt;&gt;"x",N30="x"),K30,IF(AND(N29="x",N30="x"),L30,0))+IF(AND(O29&lt;&gt;"x",O30="x"),K30,IF(AND(O29="x",O30="x"),L30,0))+IF(AND(P29&lt;&gt;"x",P30="x"),K30,IF(AND(P29="x",P30="x"),L30,0))+IF(AND(Q29&lt;&gt;"x",Q30="x"),K30,IF(AND(Q29="x",Q30="x"),L30,0))+IF(AND(M29&lt;&gt;"x",M31="x"),K31,IF(AND(M29="x",M31="x"),L31,0))+IF(AND(N29&lt;&gt;"x",N31="x"),K31,IF(AND(N29="x",N31="x"),L31,0))+IF(AND(O29&lt;&gt;"x",O31="x"),K31,IF(AND(O29="x",O31="x"),L31,0))+IF(AND(P29&lt;&gt;"x",P31="x"),K31,IF(AND(P29="x",P31="x"),L31,0))+IF(AND(Q29&lt;&gt;"x",Q31="x"),K31,IF(AND(Q29="x",Q31="x"),L31,0))+IF(D37="x",F37,0)+IF(COUNTIF(M32:Q32,"x")&gt;0,SUMPRODUCT((M32:Q32="x")*K32),0)+IF(AND(COUNTIF(M30:Q31,"x")&gt;0,I37="x"),SUMPRODUCT((M30:Q31="x")*M37),0)+IF(D45="x",G45,0)+IF(M45="x",L45,0)+IF(N45="x",L45,0)+IF(O45="x",L45,0)+IF(P45="x",L45,0)+IF(Q45="x",L45,0)+IF(AND(M45&lt;&gt;"x",M46="x"),K46,IF(AND(M45="x",M46="x"),L46,0))+IF(AND(N45&lt;&gt;"x",N46="x"),K46,IF(AND(N45="x",N46="x"),L46,0))+IF(AND(O45&lt;&gt;"x",O46="x"),K46,IF(AND(O45="x",O46="x"),L46,0))+IF(AND(P45&lt;&gt;"x",P46="x"),K46,IF(AND(P45="x",P46="x"),L46,0))+IF(AND(Q45&lt;&gt;"x",Q46="x"),K46,IF(AND(Q45="x",Q46="x"),L46,0))+IF(AND(COUNTIF(M46:Q46,"x")&gt;0,D51="x"),SUMPRODUCT((M46:Q46="x")*H51),0)</f>
        <v>0</v>
      </c>
      <c r="R55" s="59"/>
      <c r="S55" s="9"/>
    </row>
    <row r="56" spans="2:28" x14ac:dyDescent="0.25"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30"/>
    </row>
  </sheetData>
  <sheetProtection algorithmName="SHA-512" hashValue="luVpAfpVY+p+UwEH45tcsIjx7BubQf5KDscGNJ7Sj8Z4w+LOt2uuKNr6lpURVDkwK2cgbLMDFbgISyql2QEJ+w==" saltValue="bITUvTBQsCtzYuFzUSTzLQ==" spinCount="100000" sheet="1" objects="1" scenarios="1"/>
  <mergeCells count="45">
    <mergeCell ref="F6:J6"/>
    <mergeCell ref="F7:J7"/>
    <mergeCell ref="C6:E6"/>
    <mergeCell ref="C7:E7"/>
    <mergeCell ref="F20:G20"/>
    <mergeCell ref="F14:G14"/>
    <mergeCell ref="K20:L20"/>
    <mergeCell ref="M20:N20"/>
    <mergeCell ref="F21:G21"/>
    <mergeCell ref="K21:L21"/>
    <mergeCell ref="M21:N21"/>
    <mergeCell ref="F50:G50"/>
    <mergeCell ref="F51:G51"/>
    <mergeCell ref="H50:J50"/>
    <mergeCell ref="H51:J51"/>
    <mergeCell ref="N43:N44"/>
    <mergeCell ref="O43:O44"/>
    <mergeCell ref="P43:P44"/>
    <mergeCell ref="Q43:Q44"/>
    <mergeCell ref="E43:E44"/>
    <mergeCell ref="F43:G43"/>
    <mergeCell ref="J43:J44"/>
    <mergeCell ref="K43:L43"/>
    <mergeCell ref="M43:M44"/>
    <mergeCell ref="K14:L14"/>
    <mergeCell ref="F15:G15"/>
    <mergeCell ref="K15:L15"/>
    <mergeCell ref="F16:G16"/>
    <mergeCell ref="K16:L16"/>
    <mergeCell ref="E27:E28"/>
    <mergeCell ref="F27:G27"/>
    <mergeCell ref="J27:J28"/>
    <mergeCell ref="K27:L27"/>
    <mergeCell ref="M27:M28"/>
    <mergeCell ref="N27:N28"/>
    <mergeCell ref="O27:O28"/>
    <mergeCell ref="P27:P28"/>
    <mergeCell ref="Q27:Q28"/>
    <mergeCell ref="K32:L32"/>
    <mergeCell ref="F36:G36"/>
    <mergeCell ref="K36:L36"/>
    <mergeCell ref="M36:N36"/>
    <mergeCell ref="F37:G37"/>
    <mergeCell ref="K37:L37"/>
    <mergeCell ref="M37:N37"/>
  </mergeCells>
  <dataValidations count="16">
    <dataValidation type="custom" allowBlank="1" showInputMessage="1" showErrorMessage="1" error="Das 3/4 Modul und das Ganztagsmodul können nicht gleichzeitig ausgewählt werden. Entscheiden Sie sich für eines der beiden Module." sqref="D15">
      <formula1>D16&lt;&gt;OR("x","X")</formula1>
    </dataValidation>
    <dataValidation type="custom" allowBlank="1" showInputMessage="1" showErrorMessage="1" error="Das 3/4 Modul und das Ganztagsmodul können nicht gleichzeitig ausgewählt werden. Entscheiden Sie sich für eines der beiden Module." sqref="D16:D17">
      <formula1>D15&lt;&gt;OR("x","X")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Q15">
      <formula1>AND(OR(D15="x",D15="X",D16="x",D16="X"),AND(Q16&lt;&gt;"x",Q16&lt;&gt;"X"))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M16">
      <formula1>AND(OR(D16="x",D16="X"),OR(M15&lt;&gt;"x",M15&lt;&gt;"X"))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N16">
      <formula1>AND(OR(D16="x",D16="X"),OR(N15&lt;&gt;"x",N15&lt;&gt;"X"))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O16">
      <formula1>AND(OR(D16="x",D16="X"),OR(O15&lt;&gt;"x",O15&lt;&gt;"X"))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P16">
      <formula1>AND(OR(D16="x",D16="X"),OR(P15&lt;&gt;"x",P15&lt;&gt;"X"))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Q16">
      <formula1>AND(OR(D16="x",D16="X"),OR(Q15&lt;&gt;"x",Q15&lt;&gt;"X"))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M15">
      <formula1>AND(OR(D15="x",D15="X",D16="x",D16="X"),AND(M16&lt;&gt;"x",M16&lt;&gt;"X"))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N15">
      <formula1>AND(OR(D15="x",D15="X",D16="x",D16="X"),AND(N16&lt;&gt;"x",N16&lt;&gt;"X"))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O15">
      <formula1>AND(OR(D15="x",D15="X",D16="x",D16="X"),AND(O16&lt;&gt;"x",O16&lt;&gt;"X"))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P15">
      <formula1>AND(OR(D15="x",D15="X",D16="x",D16="X"),AND(P16&lt;&gt;"x",P16&lt;&gt;"X"))</formula1>
    </dataValidation>
    <dataValidation type="custom" showErrorMessage="1" errorTitle="Achtung!" error="Es kann nur das 3/4-Modul oder das Ganztagsmodul ausgewählt werden." sqref="M30">
      <formula1>AND(M31&lt;&gt;"x",M31&lt;&gt;"X")</formula1>
    </dataValidation>
    <dataValidation type="custom" allowBlank="1" showInputMessage="1" showErrorMessage="1" errorTitle="Achtung!" error="Es kann nur das 3/4-Modul oder das Ganztagsmodul ausgewählt werden." sqref="M31:Q31">
      <formula1>AND(M30&lt;&gt;"x",M30&lt;&gt;"X")</formula1>
    </dataValidation>
    <dataValidation type="custom" showErrorMessage="1" errorTitle="Achtung!" error="Das Spätmodul kann nur ausgewählt werden, wenn auch das Ganztagsmodul ausgewählt wurde." sqref="M32:Q32">
      <formula1>OR(M31="x",M31="X")</formula1>
    </dataValidation>
    <dataValidation type="custom" allowBlank="1" showInputMessage="1" showErrorMessage="1" errorTitle="Achtung!" error="Es kann nur das 3/4-Modul oder das Ganztagsmodul ausgewählt werden." sqref="N30:Q30">
      <formula1>AND(N31&lt;&gt;"x",N31&lt;&gt;"X")</formula1>
    </dataValidation>
  </dataValidations>
  <pageMargins left="0.7" right="0.7" top="0.75" bottom="0.75" header="0.511811023622047" footer="0.511811023622047"/>
  <pageSetup paperSize="9" orientation="portrait" horizontalDpi="300" verticalDpi="300" r:id="rId1"/>
  <ignoredErrors>
    <ignoredError sqref="D5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2:U56"/>
  <sheetViews>
    <sheetView zoomScale="80" zoomScaleNormal="80" workbookViewId="0"/>
  </sheetViews>
  <sheetFormatPr baseColWidth="10" defaultColWidth="9.140625" defaultRowHeight="14.25" x14ac:dyDescent="0.25"/>
  <cols>
    <col min="1" max="3" width="2.85546875" style="4" customWidth="1"/>
    <col min="4" max="4" width="5.85546875" style="4" customWidth="1"/>
    <col min="5" max="5" width="30.85546875" style="4" customWidth="1"/>
    <col min="6" max="7" width="23.140625" style="4" customWidth="1"/>
    <col min="8" max="9" width="5.85546875" style="4" customWidth="1"/>
    <col min="10" max="10" width="30.85546875" style="4" customWidth="1"/>
    <col min="11" max="12" width="35.85546875" style="4" customWidth="1"/>
    <col min="13" max="17" width="20.85546875" style="4" customWidth="1"/>
    <col min="18" max="20" width="2.85546875" style="4" customWidth="1"/>
    <col min="21" max="16384" width="9.140625" style="4"/>
  </cols>
  <sheetData>
    <row r="2" spans="2:19" x14ac:dyDescent="0.25"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7"/>
    </row>
    <row r="3" spans="2:19" ht="15" x14ac:dyDescent="0.25">
      <c r="B3" s="8"/>
      <c r="C3" s="71" t="s">
        <v>34</v>
      </c>
      <c r="D3" s="43"/>
      <c r="E3" s="45"/>
      <c r="F3" s="45"/>
      <c r="G3" s="45"/>
      <c r="H3" s="45"/>
      <c r="I3" s="45"/>
      <c r="J3" s="45"/>
      <c r="K3" s="45"/>
      <c r="L3" s="45"/>
      <c r="M3" s="124" t="s">
        <v>71</v>
      </c>
      <c r="N3" s="43"/>
      <c r="O3" s="43"/>
      <c r="P3" s="43"/>
      <c r="Q3" s="46"/>
      <c r="R3" s="46"/>
      <c r="S3" s="9"/>
    </row>
    <row r="4" spans="2:19" ht="15" x14ac:dyDescent="0.25">
      <c r="B4" s="8"/>
      <c r="C4" s="72" t="s">
        <v>0</v>
      </c>
      <c r="D4" s="43"/>
      <c r="E4" s="45"/>
      <c r="F4" s="45"/>
      <c r="G4" s="45"/>
      <c r="H4" s="45"/>
      <c r="I4" s="45"/>
      <c r="J4" s="45"/>
      <c r="K4" s="45"/>
      <c r="L4" s="45"/>
      <c r="M4" s="43"/>
      <c r="N4" s="43"/>
      <c r="O4" s="43"/>
      <c r="P4" s="43"/>
      <c r="Q4" s="46"/>
      <c r="R4" s="46"/>
      <c r="S4" s="9"/>
    </row>
    <row r="5" spans="2:19" ht="15.75" thickBot="1" x14ac:dyDescent="0.3">
      <c r="B5" s="8"/>
      <c r="C5" s="44"/>
      <c r="D5" s="43"/>
      <c r="E5" s="45"/>
      <c r="F5" s="45"/>
      <c r="G5" s="45"/>
      <c r="H5" s="45"/>
      <c r="I5" s="45"/>
      <c r="J5" s="45"/>
      <c r="K5" s="45"/>
      <c r="L5" s="45"/>
      <c r="M5" s="43"/>
      <c r="N5" s="43"/>
      <c r="O5" s="43"/>
      <c r="P5" s="43"/>
      <c r="Q5" s="46"/>
      <c r="R5" s="46"/>
      <c r="S5" s="9"/>
    </row>
    <row r="6" spans="2:19" ht="31.5" customHeight="1" x14ac:dyDescent="0.25">
      <c r="B6" s="8"/>
      <c r="C6" s="142" t="s">
        <v>62</v>
      </c>
      <c r="D6" s="143"/>
      <c r="E6" s="144"/>
      <c r="F6" s="136"/>
      <c r="G6" s="137"/>
      <c r="H6" s="137"/>
      <c r="I6" s="137"/>
      <c r="J6" s="138"/>
      <c r="K6" s="67" t="str">
        <f>IF(F6="","     Tragen Sie bitte den Namen des Kindes ein","")</f>
        <v xml:space="preserve">     Tragen Sie bitte den Namen des Kindes ein</v>
      </c>
      <c r="L6" s="75"/>
      <c r="M6" s="43"/>
      <c r="N6" s="43"/>
      <c r="O6" s="43"/>
      <c r="P6" s="43"/>
      <c r="Q6" s="46"/>
      <c r="R6" s="46"/>
      <c r="S6" s="9"/>
    </row>
    <row r="7" spans="2:19" ht="31.5" customHeight="1" thickBot="1" x14ac:dyDescent="0.3">
      <c r="B7" s="8"/>
      <c r="C7" s="145" t="s">
        <v>50</v>
      </c>
      <c r="D7" s="146"/>
      <c r="E7" s="147"/>
      <c r="F7" s="139"/>
      <c r="G7" s="140"/>
      <c r="H7" s="140"/>
      <c r="I7" s="140"/>
      <c r="J7" s="141"/>
      <c r="K7" s="67" t="str">
        <f>IF(F7="","     Tragen Sie bitte das Alter des Kindes ein","")</f>
        <v xml:space="preserve">     Tragen Sie bitte das Alter des Kindes ein</v>
      </c>
      <c r="L7" s="43"/>
      <c r="M7" s="43"/>
      <c r="N7" s="43"/>
      <c r="O7" s="43"/>
      <c r="P7" s="43"/>
      <c r="Q7" s="46"/>
      <c r="R7" s="46"/>
      <c r="S7" s="9"/>
    </row>
    <row r="8" spans="2:19" ht="14.45" customHeight="1" x14ac:dyDescent="0.25">
      <c r="B8" s="8"/>
      <c r="C8" s="47"/>
      <c r="D8" s="48"/>
      <c r="E8" s="49"/>
      <c r="F8" s="49"/>
      <c r="G8" s="49"/>
      <c r="H8" s="49"/>
      <c r="I8" s="49"/>
      <c r="J8" s="49"/>
      <c r="K8" s="45"/>
      <c r="L8" s="45"/>
      <c r="M8" s="43"/>
      <c r="N8" s="43"/>
      <c r="O8" s="43"/>
      <c r="P8" s="43"/>
      <c r="Q8" s="46"/>
      <c r="R8" s="46"/>
      <c r="S8" s="9"/>
    </row>
    <row r="9" spans="2:19" ht="31.5" customHeight="1" x14ac:dyDescent="0.25">
      <c r="B9" s="8"/>
      <c r="C9" s="10" t="s">
        <v>1</v>
      </c>
      <c r="D9" s="11"/>
      <c r="E9" s="12"/>
      <c r="F9" s="12"/>
      <c r="G9" s="12"/>
      <c r="H9" s="12"/>
      <c r="I9" s="12"/>
      <c r="J9" s="13"/>
      <c r="K9" s="45"/>
      <c r="L9" s="45"/>
      <c r="M9" s="43"/>
      <c r="N9" s="43"/>
      <c r="O9" s="43"/>
      <c r="P9" s="43"/>
      <c r="Q9" s="46"/>
      <c r="R9" s="46"/>
      <c r="S9" s="9"/>
    </row>
    <row r="10" spans="2:19" ht="14.45" customHeight="1" thickBot="1" x14ac:dyDescent="0.3">
      <c r="B10" s="8"/>
      <c r="C10" s="50"/>
      <c r="D10" s="51"/>
      <c r="E10" s="52"/>
      <c r="F10" s="52"/>
      <c r="G10" s="52"/>
      <c r="H10" s="52"/>
      <c r="I10" s="52"/>
      <c r="J10" s="52"/>
      <c r="K10" s="45"/>
      <c r="L10" s="45"/>
      <c r="M10" s="43"/>
      <c r="N10" s="43"/>
      <c r="O10" s="43"/>
      <c r="P10" s="43"/>
      <c r="Q10" s="46"/>
      <c r="R10" s="46"/>
      <c r="S10" s="9"/>
    </row>
    <row r="11" spans="2:19" x14ac:dyDescent="0.25">
      <c r="B11" s="8"/>
      <c r="C11" s="14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6"/>
      <c r="S11" s="9"/>
    </row>
    <row r="12" spans="2:19" ht="15" x14ac:dyDescent="0.25">
      <c r="B12" s="8"/>
      <c r="C12" s="17"/>
      <c r="D12" s="71" t="s">
        <v>35</v>
      </c>
      <c r="E12" s="55"/>
      <c r="F12" s="55"/>
      <c r="G12" s="55"/>
      <c r="H12" s="55"/>
      <c r="I12" s="55"/>
      <c r="J12" s="55"/>
      <c r="K12" s="55"/>
      <c r="L12" s="55"/>
      <c r="M12" s="43"/>
      <c r="N12" s="43"/>
      <c r="O12" s="43"/>
      <c r="P12" s="43"/>
      <c r="Q12" s="43"/>
      <c r="R12" s="18"/>
      <c r="S12" s="9"/>
    </row>
    <row r="13" spans="2:19" x14ac:dyDescent="0.25">
      <c r="B13" s="8"/>
      <c r="C13" s="17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18"/>
      <c r="S13" s="9"/>
    </row>
    <row r="14" spans="2:19" ht="31.5" customHeight="1" x14ac:dyDescent="0.25">
      <c r="B14" s="8"/>
      <c r="C14" s="17"/>
      <c r="D14" s="9"/>
      <c r="E14" s="19" t="s">
        <v>2</v>
      </c>
      <c r="F14" s="133" t="s">
        <v>3</v>
      </c>
      <c r="G14" s="133"/>
      <c r="H14" s="20"/>
      <c r="I14" s="21"/>
      <c r="J14" s="19" t="s">
        <v>4</v>
      </c>
      <c r="K14" s="133" t="s">
        <v>3</v>
      </c>
      <c r="L14" s="133"/>
      <c r="M14" s="2" t="s">
        <v>5</v>
      </c>
      <c r="N14" s="2" t="s">
        <v>6</v>
      </c>
      <c r="O14" s="2" t="s">
        <v>7</v>
      </c>
      <c r="P14" s="2" t="s">
        <v>8</v>
      </c>
      <c r="Q14" s="2" t="s">
        <v>9</v>
      </c>
      <c r="R14" s="22"/>
      <c r="S14" s="9"/>
    </row>
    <row r="15" spans="2:19" ht="31.5" customHeight="1" x14ac:dyDescent="0.25">
      <c r="B15" s="8"/>
      <c r="C15" s="17"/>
      <c r="D15" s="23"/>
      <c r="E15" s="24" t="s">
        <v>10</v>
      </c>
      <c r="F15" s="127">
        <v>279.5</v>
      </c>
      <c r="G15" s="127"/>
      <c r="H15" s="25"/>
      <c r="I15" s="26"/>
      <c r="J15" s="24" t="s">
        <v>11</v>
      </c>
      <c r="K15" s="134">
        <v>8.6</v>
      </c>
      <c r="L15" s="134"/>
      <c r="M15" s="23"/>
      <c r="N15" s="23"/>
      <c r="O15" s="23"/>
      <c r="P15" s="23"/>
      <c r="Q15" s="23"/>
      <c r="R15" s="18"/>
      <c r="S15" s="9"/>
    </row>
    <row r="16" spans="2:19" ht="31.5" customHeight="1" x14ac:dyDescent="0.25">
      <c r="B16" s="8"/>
      <c r="C16" s="17"/>
      <c r="D16" s="23"/>
      <c r="E16" s="24" t="s">
        <v>12</v>
      </c>
      <c r="F16" s="127">
        <v>344</v>
      </c>
      <c r="G16" s="127"/>
      <c r="H16" s="25"/>
      <c r="I16" s="26"/>
      <c r="J16" s="24" t="s">
        <v>13</v>
      </c>
      <c r="K16" s="135">
        <v>4.32</v>
      </c>
      <c r="L16" s="135"/>
      <c r="M16" s="23"/>
      <c r="N16" s="23"/>
      <c r="O16" s="23"/>
      <c r="P16" s="23"/>
      <c r="Q16" s="23"/>
      <c r="R16" s="18"/>
      <c r="S16" s="9"/>
    </row>
    <row r="17" spans="2:21" ht="14.45" customHeight="1" x14ac:dyDescent="0.25">
      <c r="B17" s="8"/>
      <c r="C17" s="17"/>
      <c r="D17" s="68"/>
      <c r="E17" s="61"/>
      <c r="F17" s="62"/>
      <c r="G17" s="62"/>
      <c r="H17" s="62"/>
      <c r="I17" s="62"/>
      <c r="J17" s="61"/>
      <c r="K17" s="63"/>
      <c r="L17" s="63"/>
      <c r="M17" s="68"/>
      <c r="N17" s="68"/>
      <c r="O17" s="68"/>
      <c r="P17" s="68"/>
      <c r="Q17" s="68"/>
      <c r="R17" s="18"/>
      <c r="S17" s="9"/>
    </row>
    <row r="18" spans="2:21" ht="31.5" customHeight="1" x14ac:dyDescent="0.25">
      <c r="B18" s="8"/>
      <c r="C18" s="17"/>
      <c r="D18" s="54" t="s">
        <v>24</v>
      </c>
      <c r="E18" s="43"/>
      <c r="F18" s="43"/>
      <c r="G18" s="55"/>
      <c r="H18" s="55"/>
      <c r="I18" s="55"/>
      <c r="J18" s="55"/>
      <c r="K18" s="55"/>
      <c r="L18" s="43"/>
      <c r="M18" s="70" t="str">
        <f>IF(AND(COUNTIF($M$15:$Q$15,"x")&gt;0,COUNTIF($M$16:$Q$16,"x")&gt;0),"Achtung: Sie müssen sich zwischen dem Früh- und dem Spätmodul entscheiden.","")</f>
        <v/>
      </c>
      <c r="N18" s="43"/>
      <c r="O18" s="68"/>
      <c r="P18" s="68"/>
      <c r="Q18" s="68"/>
      <c r="R18" s="18"/>
      <c r="S18" s="9"/>
    </row>
    <row r="19" spans="2:21" ht="14.45" customHeight="1" x14ac:dyDescent="0.25">
      <c r="B19" s="8"/>
      <c r="C19" s="17"/>
      <c r="D19" s="54"/>
      <c r="E19" s="43"/>
      <c r="F19" s="43"/>
      <c r="G19" s="55"/>
      <c r="H19" s="55"/>
      <c r="I19" s="55"/>
      <c r="J19" s="55"/>
      <c r="K19" s="55"/>
      <c r="L19" s="43"/>
      <c r="M19" s="43"/>
      <c r="N19" s="43"/>
      <c r="O19" s="68"/>
      <c r="P19" s="68"/>
      <c r="Q19" s="68"/>
      <c r="R19" s="18"/>
      <c r="S19" s="9"/>
    </row>
    <row r="20" spans="2:21" ht="31.5" customHeight="1" x14ac:dyDescent="0.25">
      <c r="B20" s="8"/>
      <c r="C20" s="17"/>
      <c r="D20" s="43"/>
      <c r="E20" s="36" t="s">
        <v>25</v>
      </c>
      <c r="F20" s="125" t="s">
        <v>26</v>
      </c>
      <c r="G20" s="125"/>
      <c r="H20" s="43"/>
      <c r="I20" s="43"/>
      <c r="J20" s="36" t="s">
        <v>27</v>
      </c>
      <c r="K20" s="125" t="s">
        <v>28</v>
      </c>
      <c r="L20" s="125"/>
      <c r="M20" s="126" t="s">
        <v>29</v>
      </c>
      <c r="N20" s="126"/>
      <c r="O20" s="68"/>
      <c r="P20" s="68"/>
      <c r="Q20" s="68"/>
      <c r="R20" s="18"/>
      <c r="S20" s="9"/>
    </row>
    <row r="21" spans="2:21" ht="31.5" customHeight="1" x14ac:dyDescent="0.25">
      <c r="B21" s="8"/>
      <c r="C21" s="17"/>
      <c r="D21" s="37" t="str">
        <f>IF(OR(D15="x",D16="x"),"x","")</f>
        <v/>
      </c>
      <c r="E21" s="38" t="s">
        <v>32</v>
      </c>
      <c r="F21" s="127">
        <v>15</v>
      </c>
      <c r="G21" s="127"/>
      <c r="H21" s="43"/>
      <c r="I21" s="37" t="str">
        <f>IF(OR(D15="x",D16="x"),"x","")</f>
        <v/>
      </c>
      <c r="J21" s="38" t="s">
        <v>30</v>
      </c>
      <c r="K21" s="127">
        <v>95</v>
      </c>
      <c r="L21" s="127"/>
      <c r="M21" s="128">
        <v>19</v>
      </c>
      <c r="N21" s="128"/>
      <c r="O21" s="68"/>
      <c r="P21" s="68"/>
      <c r="Q21" s="68"/>
      <c r="R21" s="18"/>
      <c r="S21" s="9"/>
    </row>
    <row r="22" spans="2:21" ht="15" thickBot="1" x14ac:dyDescent="0.3">
      <c r="B22" s="8"/>
      <c r="C22" s="27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  <c r="S22" s="9"/>
    </row>
    <row r="23" spans="2:21" ht="15" thickBot="1" x14ac:dyDescent="0.3">
      <c r="B23" s="8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9"/>
    </row>
    <row r="24" spans="2:21" x14ac:dyDescent="0.25">
      <c r="B24" s="8"/>
      <c r="C24" s="14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6"/>
      <c r="S24" s="9"/>
    </row>
    <row r="25" spans="2:21" ht="15" x14ac:dyDescent="0.25">
      <c r="B25" s="8"/>
      <c r="C25" s="17"/>
      <c r="D25" s="71" t="s">
        <v>36</v>
      </c>
      <c r="E25" s="43"/>
      <c r="F25" s="43"/>
      <c r="G25" s="55"/>
      <c r="H25" s="55"/>
      <c r="I25" s="55"/>
      <c r="J25" s="55"/>
      <c r="K25" s="55"/>
      <c r="L25" s="55"/>
      <c r="M25" s="43"/>
      <c r="N25" s="43"/>
      <c r="O25" s="43"/>
      <c r="P25" s="43"/>
      <c r="Q25" s="43"/>
      <c r="R25" s="18"/>
      <c r="S25" s="9"/>
    </row>
    <row r="26" spans="2:21" x14ac:dyDescent="0.25">
      <c r="B26" s="8"/>
      <c r="C26" s="17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18"/>
      <c r="S26" s="9"/>
    </row>
    <row r="27" spans="2:21" ht="15.75" customHeight="1" x14ac:dyDescent="0.25">
      <c r="B27" s="8"/>
      <c r="C27" s="17"/>
      <c r="D27" s="9"/>
      <c r="E27" s="131" t="s">
        <v>14</v>
      </c>
      <c r="F27" s="132" t="s">
        <v>3</v>
      </c>
      <c r="G27" s="132"/>
      <c r="H27" s="20"/>
      <c r="I27" s="21"/>
      <c r="J27" s="131" t="s">
        <v>15</v>
      </c>
      <c r="K27" s="132" t="s">
        <v>3</v>
      </c>
      <c r="L27" s="132"/>
      <c r="M27" s="129" t="s">
        <v>5</v>
      </c>
      <c r="N27" s="129" t="s">
        <v>6</v>
      </c>
      <c r="O27" s="129" t="s">
        <v>7</v>
      </c>
      <c r="P27" s="129" t="s">
        <v>8</v>
      </c>
      <c r="Q27" s="129" t="s">
        <v>9</v>
      </c>
      <c r="R27" s="22"/>
      <c r="S27" s="9"/>
    </row>
    <row r="28" spans="2:21" ht="15.75" customHeight="1" x14ac:dyDescent="0.25">
      <c r="B28" s="8"/>
      <c r="C28" s="17"/>
      <c r="D28" s="30"/>
      <c r="E28" s="131"/>
      <c r="F28" s="31" t="s">
        <v>16</v>
      </c>
      <c r="G28" s="32" t="s">
        <v>17</v>
      </c>
      <c r="H28" s="20"/>
      <c r="I28" s="21"/>
      <c r="J28" s="131"/>
      <c r="K28" s="31" t="s">
        <v>18</v>
      </c>
      <c r="L28" s="31" t="s">
        <v>19</v>
      </c>
      <c r="M28" s="129"/>
      <c r="N28" s="129"/>
      <c r="O28" s="129"/>
      <c r="P28" s="129"/>
      <c r="Q28" s="129"/>
      <c r="R28" s="22"/>
      <c r="S28" s="9"/>
    </row>
    <row r="29" spans="2:21" ht="31.5" customHeight="1" x14ac:dyDescent="0.25">
      <c r="B29" s="8"/>
      <c r="C29" s="17"/>
      <c r="D29" s="23"/>
      <c r="E29" s="24" t="s">
        <v>20</v>
      </c>
      <c r="F29" s="3">
        <v>162.5</v>
      </c>
      <c r="G29" s="3">
        <v>0</v>
      </c>
      <c r="H29" s="20"/>
      <c r="I29" s="21"/>
      <c r="J29" s="24" t="s">
        <v>11</v>
      </c>
      <c r="K29" s="33" t="s">
        <v>21</v>
      </c>
      <c r="L29" s="1">
        <v>0</v>
      </c>
      <c r="M29" s="34"/>
      <c r="N29" s="34"/>
      <c r="O29" s="34"/>
      <c r="P29" s="34"/>
      <c r="Q29" s="34"/>
      <c r="R29" s="22"/>
      <c r="S29" s="9"/>
    </row>
    <row r="30" spans="2:21" ht="31.5" customHeight="1" x14ac:dyDescent="0.25">
      <c r="B30" s="8"/>
      <c r="C30" s="17"/>
      <c r="D30" s="70" t="str">
        <f>IF(AND((COUNTIF(M29:Q32,"x")+COUNTIF(M29:Q32,"X")&gt;0),(NOT(OR(D29="x",D29="X")))),"Das Halbtagsmodul ist zwingend auszuwählen.","")</f>
        <v/>
      </c>
      <c r="E30" s="43"/>
      <c r="F30" s="56"/>
      <c r="G30" s="56"/>
      <c r="H30" s="57"/>
      <c r="I30" s="35"/>
      <c r="J30" s="24" t="s">
        <v>22</v>
      </c>
      <c r="K30" s="115">
        <v>3.25</v>
      </c>
      <c r="L30" s="1">
        <v>9.75</v>
      </c>
      <c r="M30" s="23"/>
      <c r="N30" s="23"/>
      <c r="O30" s="23"/>
      <c r="P30" s="23"/>
      <c r="Q30" s="23"/>
      <c r="R30" s="18"/>
      <c r="S30" s="9"/>
    </row>
    <row r="31" spans="2:21" ht="31.5" customHeight="1" x14ac:dyDescent="0.25">
      <c r="B31" s="8"/>
      <c r="C31" s="17"/>
      <c r="D31" s="43"/>
      <c r="E31" s="43"/>
      <c r="F31" s="43"/>
      <c r="G31" s="57"/>
      <c r="H31" s="57"/>
      <c r="I31" s="35"/>
      <c r="J31" s="24" t="s">
        <v>23</v>
      </c>
      <c r="K31" s="1">
        <v>13</v>
      </c>
      <c r="L31" s="1">
        <v>19.5</v>
      </c>
      <c r="M31" s="23"/>
      <c r="N31" s="23"/>
      <c r="O31" s="23"/>
      <c r="P31" s="23"/>
      <c r="Q31" s="23"/>
      <c r="R31" s="18"/>
      <c r="S31" s="9"/>
    </row>
    <row r="32" spans="2:21" ht="31.5" customHeight="1" x14ac:dyDescent="0.25">
      <c r="B32" s="8"/>
      <c r="C32" s="17"/>
      <c r="D32" s="43"/>
      <c r="E32" s="43"/>
      <c r="F32" s="43"/>
      <c r="G32" s="57"/>
      <c r="H32" s="57"/>
      <c r="I32" s="35"/>
      <c r="J32" s="24" t="s">
        <v>13</v>
      </c>
      <c r="K32" s="130">
        <v>3.25</v>
      </c>
      <c r="L32" s="130"/>
      <c r="M32" s="23"/>
      <c r="N32" s="23"/>
      <c r="O32" s="23"/>
      <c r="P32" s="23"/>
      <c r="Q32" s="23"/>
      <c r="R32" s="18"/>
      <c r="S32" s="9"/>
      <c r="U32" s="69"/>
    </row>
    <row r="33" spans="2:19" x14ac:dyDescent="0.25">
      <c r="B33" s="8"/>
      <c r="C33" s="17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18"/>
      <c r="S33" s="9"/>
    </row>
    <row r="34" spans="2:19" ht="15" x14ac:dyDescent="0.25">
      <c r="B34" s="8"/>
      <c r="C34" s="17"/>
      <c r="D34" s="54" t="s">
        <v>24</v>
      </c>
      <c r="E34" s="43"/>
      <c r="F34" s="43"/>
      <c r="G34" s="55"/>
      <c r="H34" s="55"/>
      <c r="I34" s="55"/>
      <c r="J34" s="55"/>
      <c r="K34" s="55"/>
      <c r="L34" s="43"/>
      <c r="M34" s="67" t="str">
        <f>IF(AND(COUNTIF($M$29:$Q$29,"x")&gt;0,COUNTIF($M$32:$Q$32,"x")&gt;0),"Achtung: Sie müssen sich zwischen dem Früh- und dem Spätmodul entscheiden.","")</f>
        <v/>
      </c>
      <c r="N34" s="43"/>
      <c r="O34" s="43"/>
      <c r="P34" s="43"/>
      <c r="Q34" s="43"/>
      <c r="R34" s="18"/>
      <c r="S34" s="9"/>
    </row>
    <row r="35" spans="2:19" ht="15" x14ac:dyDescent="0.25">
      <c r="B35" s="8"/>
      <c r="C35" s="17"/>
      <c r="D35" s="54"/>
      <c r="E35" s="43"/>
      <c r="F35" s="43"/>
      <c r="G35" s="55"/>
      <c r="H35" s="55"/>
      <c r="I35" s="55"/>
      <c r="J35" s="55"/>
      <c r="K35" s="55"/>
      <c r="L35" s="43"/>
      <c r="M35" s="43"/>
      <c r="N35" s="43"/>
      <c r="O35" s="43"/>
      <c r="P35" s="113"/>
      <c r="Q35" s="113"/>
      <c r="R35" s="18"/>
      <c r="S35" s="9"/>
    </row>
    <row r="36" spans="2:19" ht="31.5" customHeight="1" x14ac:dyDescent="0.25">
      <c r="B36" s="8"/>
      <c r="C36" s="17"/>
      <c r="D36" s="43"/>
      <c r="E36" s="36" t="s">
        <v>25</v>
      </c>
      <c r="F36" s="125" t="s">
        <v>26</v>
      </c>
      <c r="G36" s="125"/>
      <c r="H36" s="43"/>
      <c r="I36" s="43"/>
      <c r="J36" s="36" t="s">
        <v>27</v>
      </c>
      <c r="K36" s="125" t="s">
        <v>28</v>
      </c>
      <c r="L36" s="125"/>
      <c r="M36" s="126" t="s">
        <v>29</v>
      </c>
      <c r="N36" s="126"/>
      <c r="O36" s="58"/>
      <c r="P36" s="58"/>
      <c r="Q36" s="114"/>
      <c r="R36" s="18"/>
      <c r="S36" s="9"/>
    </row>
    <row r="37" spans="2:19" ht="31.5" customHeight="1" x14ac:dyDescent="0.25">
      <c r="B37" s="8"/>
      <c r="C37" s="17"/>
      <c r="D37" s="37" t="str">
        <f>IF(D29="x","x","")</f>
        <v/>
      </c>
      <c r="E37" s="38" t="s">
        <v>32</v>
      </c>
      <c r="F37" s="127">
        <v>15</v>
      </c>
      <c r="G37" s="127"/>
      <c r="H37" s="43"/>
      <c r="I37" s="37" t="str">
        <f>IF(COUNTIF(M30:Q32,"x")&gt;0,"x","")</f>
        <v/>
      </c>
      <c r="J37" s="38" t="s">
        <v>30</v>
      </c>
      <c r="K37" s="127">
        <v>95</v>
      </c>
      <c r="L37" s="127"/>
      <c r="M37" s="128">
        <v>19</v>
      </c>
      <c r="N37" s="128"/>
      <c r="O37" s="58"/>
      <c r="P37" s="58"/>
      <c r="Q37" s="58"/>
      <c r="R37" s="18"/>
      <c r="S37" s="9"/>
    </row>
    <row r="38" spans="2:19" ht="15" thickBot="1" x14ac:dyDescent="0.3">
      <c r="B38" s="8"/>
      <c r="C38" s="27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9"/>
      <c r="S38" s="9"/>
    </row>
    <row r="39" spans="2:19" ht="14.45" customHeight="1" thickBot="1" x14ac:dyDescent="0.3">
      <c r="B39" s="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9"/>
    </row>
    <row r="40" spans="2:19" ht="14.45" customHeight="1" x14ac:dyDescent="0.25">
      <c r="B40" s="8"/>
      <c r="C40" s="14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6"/>
      <c r="S40" s="9"/>
    </row>
    <row r="41" spans="2:19" ht="14.1" customHeight="1" x14ac:dyDescent="0.25">
      <c r="B41" s="8"/>
      <c r="C41" s="66"/>
      <c r="D41" s="73" t="s">
        <v>37</v>
      </c>
      <c r="E41" s="42"/>
      <c r="F41" s="42"/>
      <c r="G41" s="42"/>
      <c r="H41" s="42"/>
      <c r="I41" s="42"/>
      <c r="J41" s="42"/>
      <c r="K41" s="45"/>
      <c r="L41" s="45"/>
      <c r="M41" s="43"/>
      <c r="N41" s="43"/>
      <c r="O41" s="43"/>
      <c r="P41" s="43"/>
      <c r="Q41" s="46"/>
      <c r="R41" s="64"/>
      <c r="S41" s="9"/>
    </row>
    <row r="42" spans="2:19" ht="15" x14ac:dyDescent="0.25">
      <c r="B42" s="8"/>
      <c r="C42" s="65"/>
      <c r="D42" s="43"/>
      <c r="E42" s="45"/>
      <c r="F42" s="45"/>
      <c r="G42" s="45"/>
      <c r="H42" s="45"/>
      <c r="I42" s="45"/>
      <c r="J42" s="45"/>
      <c r="K42" s="45"/>
      <c r="L42" s="45"/>
      <c r="M42" s="43"/>
      <c r="N42" s="43"/>
      <c r="O42" s="43"/>
      <c r="P42" s="43"/>
      <c r="Q42" s="53"/>
      <c r="R42" s="64"/>
      <c r="S42" s="9"/>
    </row>
    <row r="43" spans="2:19" ht="15.75" customHeight="1" x14ac:dyDescent="0.25">
      <c r="B43" s="8"/>
      <c r="C43" s="17"/>
      <c r="D43" s="9"/>
      <c r="E43" s="131" t="s">
        <v>14</v>
      </c>
      <c r="F43" s="132" t="s">
        <v>3</v>
      </c>
      <c r="G43" s="132"/>
      <c r="H43" s="20"/>
      <c r="I43" s="21"/>
      <c r="J43" s="131" t="s">
        <v>15</v>
      </c>
      <c r="K43" s="132" t="s">
        <v>3</v>
      </c>
      <c r="L43" s="132"/>
      <c r="M43" s="129" t="s">
        <v>5</v>
      </c>
      <c r="N43" s="129" t="s">
        <v>6</v>
      </c>
      <c r="O43" s="129" t="s">
        <v>7</v>
      </c>
      <c r="P43" s="129" t="s">
        <v>8</v>
      </c>
      <c r="Q43" s="129" t="s">
        <v>9</v>
      </c>
      <c r="R43" s="22"/>
      <c r="S43" s="9"/>
    </row>
    <row r="44" spans="2:19" ht="15.75" customHeight="1" x14ac:dyDescent="0.25">
      <c r="B44" s="8"/>
      <c r="C44" s="17"/>
      <c r="D44" s="30"/>
      <c r="E44" s="131"/>
      <c r="F44" s="31" t="s">
        <v>16</v>
      </c>
      <c r="G44" s="32" t="s">
        <v>17</v>
      </c>
      <c r="H44" s="20"/>
      <c r="I44" s="21"/>
      <c r="J44" s="131"/>
      <c r="K44" s="31" t="s">
        <v>18</v>
      </c>
      <c r="L44" s="31" t="s">
        <v>19</v>
      </c>
      <c r="M44" s="129"/>
      <c r="N44" s="129"/>
      <c r="O44" s="129"/>
      <c r="P44" s="129"/>
      <c r="Q44" s="129"/>
      <c r="R44" s="22"/>
      <c r="S44" s="9"/>
    </row>
    <row r="45" spans="2:19" ht="31.5" customHeight="1" x14ac:dyDescent="0.25">
      <c r="B45" s="8"/>
      <c r="C45" s="17"/>
      <c r="D45" s="23"/>
      <c r="E45" s="24" t="s">
        <v>20</v>
      </c>
      <c r="F45" s="3">
        <v>162.5</v>
      </c>
      <c r="G45" s="3">
        <v>0</v>
      </c>
      <c r="H45" s="20"/>
      <c r="I45" s="21"/>
      <c r="J45" s="24" t="s">
        <v>33</v>
      </c>
      <c r="K45" s="33" t="s">
        <v>21</v>
      </c>
      <c r="L45" s="1">
        <v>0</v>
      </c>
      <c r="M45" s="34"/>
      <c r="N45" s="34"/>
      <c r="O45" s="34"/>
      <c r="P45" s="34"/>
      <c r="Q45" s="34"/>
      <c r="R45" s="22"/>
      <c r="S45" s="9"/>
    </row>
    <row r="46" spans="2:19" ht="31.5" customHeight="1" x14ac:dyDescent="0.25">
      <c r="B46" s="8"/>
      <c r="C46" s="17"/>
      <c r="D46" s="70" t="str">
        <f>IF(AND((COUNTIF(M45:Q46,"x")+COUNTIF(M45:Q46,"X")&gt;0),(NOT(OR(D45="x",D45="X")))),"Das Halbtagsmodul ist zwingend auszuwählen.","")</f>
        <v/>
      </c>
      <c r="E46" s="43"/>
      <c r="F46" s="56"/>
      <c r="G46" s="56"/>
      <c r="H46" s="57"/>
      <c r="I46" s="35"/>
      <c r="J46" s="24" t="s">
        <v>22</v>
      </c>
      <c r="K46" s="1">
        <v>3.25</v>
      </c>
      <c r="L46" s="1">
        <v>6.5</v>
      </c>
      <c r="M46" s="23"/>
      <c r="N46" s="23"/>
      <c r="O46" s="23"/>
      <c r="P46" s="23"/>
      <c r="Q46" s="23"/>
      <c r="R46" s="18"/>
      <c r="S46" s="9"/>
    </row>
    <row r="47" spans="2:19" x14ac:dyDescent="0.25">
      <c r="B47" s="8"/>
      <c r="C47" s="17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18"/>
      <c r="S47" s="9"/>
    </row>
    <row r="48" spans="2:19" ht="15" x14ac:dyDescent="0.25">
      <c r="B48" s="8"/>
      <c r="C48" s="17"/>
      <c r="D48" s="54" t="s">
        <v>24</v>
      </c>
      <c r="E48" s="43"/>
      <c r="F48" s="43"/>
      <c r="G48" s="55"/>
      <c r="H48" s="55"/>
      <c r="I48" s="55"/>
      <c r="J48" s="55"/>
      <c r="K48" s="55"/>
      <c r="L48" s="43"/>
      <c r="M48" s="43"/>
      <c r="N48" s="43"/>
      <c r="O48" s="43"/>
      <c r="P48" s="43"/>
      <c r="Q48" s="43"/>
      <c r="R48" s="18"/>
      <c r="S48" s="9"/>
    </row>
    <row r="49" spans="2:19" ht="15" x14ac:dyDescent="0.25">
      <c r="B49" s="8"/>
      <c r="C49" s="17"/>
      <c r="D49" s="54"/>
      <c r="E49" s="43"/>
      <c r="F49" s="43"/>
      <c r="G49" s="55"/>
      <c r="H49" s="55"/>
      <c r="I49" s="55"/>
      <c r="J49" s="55"/>
      <c r="K49" s="55"/>
      <c r="L49" s="43"/>
      <c r="M49" s="43"/>
      <c r="N49" s="43"/>
      <c r="O49" s="43"/>
      <c r="P49" s="43"/>
      <c r="Q49" s="43"/>
      <c r="R49" s="18"/>
      <c r="S49" s="9"/>
    </row>
    <row r="50" spans="2:19" ht="31.5" customHeight="1" x14ac:dyDescent="0.25">
      <c r="B50" s="8"/>
      <c r="C50" s="17"/>
      <c r="D50" s="43"/>
      <c r="E50" s="36" t="s">
        <v>27</v>
      </c>
      <c r="F50" s="125" t="s">
        <v>28</v>
      </c>
      <c r="G50" s="125"/>
      <c r="H50" s="126" t="s">
        <v>29</v>
      </c>
      <c r="I50" s="126"/>
      <c r="J50" s="126"/>
      <c r="K50" s="60"/>
      <c r="L50" s="60"/>
      <c r="M50" s="60"/>
      <c r="N50" s="60"/>
      <c r="O50" s="58"/>
      <c r="P50" s="58"/>
      <c r="Q50" s="58"/>
      <c r="R50" s="18"/>
      <c r="S50" s="9"/>
    </row>
    <row r="51" spans="2:19" ht="31.5" customHeight="1" x14ac:dyDescent="0.25">
      <c r="B51" s="8"/>
      <c r="C51" s="17"/>
      <c r="D51" s="37" t="str">
        <f>IF(COUNTIF(M46:Q46,"x")&gt;0,"x","")</f>
        <v/>
      </c>
      <c r="E51" s="38" t="s">
        <v>30</v>
      </c>
      <c r="F51" s="127">
        <v>95</v>
      </c>
      <c r="G51" s="127"/>
      <c r="H51" s="128">
        <v>19</v>
      </c>
      <c r="I51" s="128"/>
      <c r="J51" s="128"/>
      <c r="K51" s="60"/>
      <c r="L51" s="60"/>
      <c r="M51" s="60"/>
      <c r="N51" s="60"/>
      <c r="O51" s="58"/>
      <c r="P51" s="58"/>
      <c r="Q51" s="58"/>
      <c r="R51" s="18"/>
      <c r="S51" s="9"/>
    </row>
    <row r="52" spans="2:19" x14ac:dyDescent="0.25">
      <c r="B52" s="8"/>
      <c r="C52" s="17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18"/>
      <c r="S52" s="9"/>
    </row>
    <row r="53" spans="2:19" ht="15" thickBot="1" x14ac:dyDescent="0.3">
      <c r="B53" s="8"/>
      <c r="C53" s="27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9"/>
      <c r="S53" s="9"/>
    </row>
    <row r="54" spans="2:19" ht="15" thickBot="1" x14ac:dyDescent="0.3">
      <c r="B54" s="8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9"/>
    </row>
    <row r="55" spans="2:19" ht="15.75" thickBot="1" x14ac:dyDescent="0.3">
      <c r="B55" s="8"/>
      <c r="C55" s="43"/>
      <c r="D55" s="43"/>
      <c r="E55" s="45"/>
      <c r="F55" s="45"/>
      <c r="G55" s="45"/>
      <c r="H55" s="45"/>
      <c r="I55" s="45"/>
      <c r="J55" s="45"/>
      <c r="K55" s="45"/>
      <c r="L55" s="45"/>
      <c r="M55" s="43"/>
      <c r="N55" s="43"/>
      <c r="O55" s="43"/>
      <c r="P55" s="74" t="s">
        <v>31</v>
      </c>
      <c r="Q55" s="39" cm="1">
        <f t="array" ref="Q55">0+IF(D15="x",F15,0)+IF(D16="x",F16,0)+IF(M15="x",K15,0)+IF(N15="x",K15,0)+IF(O15="x",K15,0)+IF(P15="x",K15,0)+IF(Q15="x",K15,0)+IF(M16="x",K16,0)+IF(N16="x",K16,0)+IF(O16="x",K16,0)+IF(P16="x",K16,0)+IF(Q16="x",K16,0)+IF(D21="x",F21,0)+IF(AND(OR(D15="x",D16="x"),I21="x"),K21,0)+IF(D29="x",G29,0)+IF(COUNTIF(M29:Q29,"x")&gt;0,SUMPRODUCT((M29:Q29="x")*L29),0)+IF(AND(M29&lt;&gt;"x",M30="x"),K30,IF(AND(M29="x",M30="x"),L30,0))+IF(AND(N29&lt;&gt;"x",N30="x"),K30,IF(AND(N29="x",N30="x"),L30,0))+IF(AND(O29&lt;&gt;"x",O30="x"),K30,IF(AND(O29="x",O30="x"),L30,0))+IF(AND(P29&lt;&gt;"x",P30="x"),K30,IF(AND(P29="x",P30="x"),L30,0))+IF(AND(Q29&lt;&gt;"x",Q30="x"),K30,IF(AND(Q29="x",Q30="x"),L30,0))+IF(AND(M29&lt;&gt;"x",M31="x"),K31,IF(AND(M29="x",M31="x"),L31,0))+IF(AND(N29&lt;&gt;"x",N31="x"),K31,IF(AND(N29="x",N31="x"),L31,0))+IF(AND(O29&lt;&gt;"x",O31="x"),K31,IF(AND(O29="x",O31="x"),L31,0))+IF(AND(P29&lt;&gt;"x",P31="x"),K31,IF(AND(P29="x",P31="x"),L31,0))+IF(AND(Q29&lt;&gt;"x",Q31="x"),K31,IF(AND(Q29="x",Q31="x"),L31,0))+IF(D37="x",F37,0)+IF(COUNTIF(M32:Q32,"x")&gt;0,SUMPRODUCT((M32:Q32="x")*K32),0)+IF(AND(COUNTIF(M30:Q31,"x")&gt;0,I37="x"),SUMPRODUCT((M30:Q31="x")*M37),0)+IF(D45="x",G45,0)+IF(M45="x",L45,0)+IF(N45="x",L45,0)+IF(O45="x",L45,0)+IF(P45="x",L45,0)+IF(Q45="x",L45,0)+IF(AND(M45&lt;&gt;"x",M46="x"),K46,IF(AND(M45="x",M46="x"),L46,0))+IF(AND(N45&lt;&gt;"x",N46="x"),K46,IF(AND(N45="x",N46="x"),L46,0))+IF(AND(O45&lt;&gt;"x",O46="x"),K46,IF(AND(O45="x",O46="x"),L46,0))+IF(AND(P45&lt;&gt;"x",P46="x"),K46,IF(AND(P45="x",P46="x"),L46,0))+IF(AND(Q45&lt;&gt;"x",Q46="x"),K46,IF(AND(Q45="x",Q46="x"),L46,0))+IF(AND(COUNTIF(M46:Q46,"x")&gt;0,D51="x"),SUMPRODUCT((M46:Q46="x")*H51),0)</f>
        <v>0</v>
      </c>
      <c r="R55" s="59"/>
      <c r="S55" s="9"/>
    </row>
    <row r="56" spans="2:19" x14ac:dyDescent="0.25"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30"/>
    </row>
  </sheetData>
  <sheetProtection algorithmName="SHA-512" hashValue="47vlEjs11D+KT0PXzp27rCUaBtueDdT0flYFTrDL1Coy3Z0H1LlNl/r6BuDX3T6oto4eBhj5UWEFRg41kpG/6w==" saltValue="TT810y/j2b2V6a3AKQr04Q==" spinCount="100000" sheet="1" objects="1" scenarios="1"/>
  <mergeCells count="45">
    <mergeCell ref="O43:O44"/>
    <mergeCell ref="P43:P44"/>
    <mergeCell ref="Q43:Q44"/>
    <mergeCell ref="F50:G50"/>
    <mergeCell ref="H50:J50"/>
    <mergeCell ref="F51:G51"/>
    <mergeCell ref="H51:J51"/>
    <mergeCell ref="F37:G37"/>
    <mergeCell ref="K37:L37"/>
    <mergeCell ref="M37:N37"/>
    <mergeCell ref="N43:N44"/>
    <mergeCell ref="E43:E44"/>
    <mergeCell ref="F43:G43"/>
    <mergeCell ref="J43:J44"/>
    <mergeCell ref="K43:L43"/>
    <mergeCell ref="M43:M44"/>
    <mergeCell ref="O27:O28"/>
    <mergeCell ref="P27:P28"/>
    <mergeCell ref="Q27:Q28"/>
    <mergeCell ref="K32:L32"/>
    <mergeCell ref="F36:G36"/>
    <mergeCell ref="K36:L36"/>
    <mergeCell ref="M36:N36"/>
    <mergeCell ref="M20:N20"/>
    <mergeCell ref="F21:G21"/>
    <mergeCell ref="K21:L21"/>
    <mergeCell ref="M21:N21"/>
    <mergeCell ref="E27:E28"/>
    <mergeCell ref="F27:G27"/>
    <mergeCell ref="J27:J28"/>
    <mergeCell ref="K27:L27"/>
    <mergeCell ref="M27:M28"/>
    <mergeCell ref="N27:N28"/>
    <mergeCell ref="F15:G15"/>
    <mergeCell ref="K15:L15"/>
    <mergeCell ref="F16:G16"/>
    <mergeCell ref="K16:L16"/>
    <mergeCell ref="F20:G20"/>
    <mergeCell ref="K20:L20"/>
    <mergeCell ref="K14:L14"/>
    <mergeCell ref="C6:E6"/>
    <mergeCell ref="F6:J6"/>
    <mergeCell ref="C7:E7"/>
    <mergeCell ref="F7:J7"/>
    <mergeCell ref="F14:G14"/>
  </mergeCells>
  <dataValidations count="16">
    <dataValidation type="custom" allowBlank="1" showInputMessage="1" showErrorMessage="1" errorTitle="Achtung!" error="Es kann nur das 3/4-Modul oder das Ganztagsmodul ausgewählt werden." sqref="N30:Q30">
      <formula1>AND(N31&lt;&gt;"x",N31&lt;&gt;"X")</formula1>
    </dataValidation>
    <dataValidation type="custom" showErrorMessage="1" errorTitle="Achtung!" error="Das Spätmodul kann nur ausgewählt werden, wenn auch das Ganztagsmodul ausgewählt wurde." sqref="M32:Q32">
      <formula1>OR(M31="x",M31="X")</formula1>
    </dataValidation>
    <dataValidation type="custom" allowBlank="1" showInputMessage="1" showErrorMessage="1" errorTitle="Achtung!" error="Es kann nur das 3/4-Modul oder das Ganztagsmodul ausgewählt werden." sqref="M31:Q31">
      <formula1>AND(M30&lt;&gt;"x",M30&lt;&gt;"X")</formula1>
    </dataValidation>
    <dataValidation type="custom" showErrorMessage="1" errorTitle="Achtung!" error="Es kann nur das 3/4-Modul oder das Ganztagsmodul ausgewählt werden." sqref="M30">
      <formula1>AND(M31&lt;&gt;"x",M31&lt;&gt;"X")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P15">
      <formula1>AND(OR(D15="x",D15="X",D16="x",D16="X"),AND(P16&lt;&gt;"x",P16&lt;&gt;"X"))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O15">
      <formula1>AND(OR(D15="x",D15="X",D16="x",D16="X"),AND(O16&lt;&gt;"x",O16&lt;&gt;"X"))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N15">
      <formula1>AND(OR(D15="x",D15="X",D16="x",D16="X"),AND(N16&lt;&gt;"x",N16&lt;&gt;"X"))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M15">
      <formula1>AND(OR(D15="x",D15="X",D16="x",D16="X"),AND(M16&lt;&gt;"x",M16&lt;&gt;"X"))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Q16">
      <formula1>AND(OR(D16="x",D16="X"),OR(Q15&lt;&gt;"x",Q15&lt;&gt;"X"))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P16">
      <formula1>AND(OR(D16="x",D16="X"),OR(P15&lt;&gt;"x",P15&lt;&gt;"X"))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O16">
      <formula1>AND(OR(D16="x",D16="X"),OR(O15&lt;&gt;"x",O15&lt;&gt;"X"))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N16">
      <formula1>AND(OR(D16="x",D16="X"),OR(N15&lt;&gt;"x",N15&lt;&gt;"X"))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M16">
      <formula1>AND(OR(D16="x",D16="X"),OR(M15&lt;&gt;"x",M15&lt;&gt;"X"))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Q15">
      <formula1>AND(OR(D15="x",D15="X",D16="x",D16="X"),AND(Q16&lt;&gt;"x",Q16&lt;&gt;"X"))</formula1>
    </dataValidation>
    <dataValidation type="custom" allowBlank="1" showInputMessage="1" showErrorMessage="1" error="Das 3/4 Modul und das Ganztagsmodul können nicht gleichzeitig ausgewählt werden. Entscheiden Sie sich für eines der beiden Module." sqref="D16:D17">
      <formula1>D15&lt;&gt;OR("x","X")</formula1>
    </dataValidation>
    <dataValidation type="custom" allowBlank="1" showInputMessage="1" showErrorMessage="1" error="Das 3/4 Modul und das Ganztagsmodul können nicht gleichzeitig ausgewählt werden. Entscheiden Sie sich für eines der beiden Module." sqref="D15">
      <formula1>D16&lt;&gt;OR("x","X")</formula1>
    </dataValidation>
  </dataValidations>
  <pageMargins left="0.7" right="0.7" top="0.75" bottom="0.75" header="0.511811023622047" footer="0.511811023622047"/>
  <pageSetup paperSize="9" orientation="portrait" horizontalDpi="300" verticalDpi="300" r:id="rId1"/>
  <ignoredErrors>
    <ignoredError sqref="D5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2:U56"/>
  <sheetViews>
    <sheetView zoomScale="80" zoomScaleNormal="80" workbookViewId="0"/>
  </sheetViews>
  <sheetFormatPr baseColWidth="10" defaultColWidth="9.140625" defaultRowHeight="14.25" x14ac:dyDescent="0.25"/>
  <cols>
    <col min="1" max="3" width="2.85546875" style="4" customWidth="1"/>
    <col min="4" max="4" width="5.85546875" style="4" customWidth="1"/>
    <col min="5" max="5" width="30.85546875" style="4" customWidth="1"/>
    <col min="6" max="7" width="23.140625" style="4" customWidth="1"/>
    <col min="8" max="9" width="5.85546875" style="4" customWidth="1"/>
    <col min="10" max="10" width="30.85546875" style="4" customWidth="1"/>
    <col min="11" max="12" width="35.85546875" style="4" customWidth="1"/>
    <col min="13" max="17" width="20.85546875" style="4" customWidth="1"/>
    <col min="18" max="20" width="2.85546875" style="4" customWidth="1"/>
    <col min="21" max="16384" width="9.140625" style="4"/>
  </cols>
  <sheetData>
    <row r="2" spans="2:19" x14ac:dyDescent="0.25"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7"/>
    </row>
    <row r="3" spans="2:19" ht="15" x14ac:dyDescent="0.25">
      <c r="B3" s="8"/>
      <c r="C3" s="71" t="s">
        <v>34</v>
      </c>
      <c r="D3" s="43"/>
      <c r="E3" s="45"/>
      <c r="F3" s="45"/>
      <c r="G3" s="45"/>
      <c r="H3" s="45"/>
      <c r="I3" s="45"/>
      <c r="J3" s="45"/>
      <c r="K3" s="45"/>
      <c r="L3" s="45"/>
      <c r="M3" s="124" t="s">
        <v>71</v>
      </c>
      <c r="N3" s="43"/>
      <c r="O3" s="43"/>
      <c r="P3" s="43"/>
      <c r="Q3" s="46"/>
      <c r="R3" s="46"/>
      <c r="S3" s="9"/>
    </row>
    <row r="4" spans="2:19" ht="15" x14ac:dyDescent="0.25">
      <c r="B4" s="8"/>
      <c r="C4" s="72" t="s">
        <v>0</v>
      </c>
      <c r="D4" s="43"/>
      <c r="E4" s="45"/>
      <c r="F4" s="45"/>
      <c r="G4" s="45"/>
      <c r="H4" s="45"/>
      <c r="I4" s="45"/>
      <c r="J4" s="45"/>
      <c r="K4" s="45"/>
      <c r="L4" s="45"/>
      <c r="M4" s="43"/>
      <c r="N4" s="43"/>
      <c r="O4" s="43"/>
      <c r="P4" s="43"/>
      <c r="Q4" s="46"/>
      <c r="R4" s="46"/>
      <c r="S4" s="9"/>
    </row>
    <row r="5" spans="2:19" ht="15.75" thickBot="1" x14ac:dyDescent="0.3">
      <c r="B5" s="8"/>
      <c r="C5" s="44"/>
      <c r="D5" s="43"/>
      <c r="E5" s="45"/>
      <c r="F5" s="45"/>
      <c r="G5" s="45"/>
      <c r="H5" s="45"/>
      <c r="I5" s="45"/>
      <c r="J5" s="45"/>
      <c r="K5" s="45"/>
      <c r="L5" s="45"/>
      <c r="M5" s="43"/>
      <c r="N5" s="43"/>
      <c r="O5" s="43"/>
      <c r="P5" s="43"/>
      <c r="Q5" s="46"/>
      <c r="R5" s="46"/>
      <c r="S5" s="9"/>
    </row>
    <row r="6" spans="2:19" ht="31.5" customHeight="1" x14ac:dyDescent="0.25">
      <c r="B6" s="8"/>
      <c r="C6" s="142" t="s">
        <v>63</v>
      </c>
      <c r="D6" s="143"/>
      <c r="E6" s="144"/>
      <c r="F6" s="136"/>
      <c r="G6" s="137"/>
      <c r="H6" s="137"/>
      <c r="I6" s="137"/>
      <c r="J6" s="138"/>
      <c r="K6" s="67" t="str">
        <f>IF(F6="","     Tragen Sie bitte den Namen des Kindes ein","")</f>
        <v xml:space="preserve">     Tragen Sie bitte den Namen des Kindes ein</v>
      </c>
      <c r="L6" s="75"/>
      <c r="M6" s="43"/>
      <c r="N6" s="43"/>
      <c r="O6" s="43"/>
      <c r="P6" s="43"/>
      <c r="Q6" s="46"/>
      <c r="R6" s="46"/>
      <c r="S6" s="9"/>
    </row>
    <row r="7" spans="2:19" ht="31.5" customHeight="1" thickBot="1" x14ac:dyDescent="0.3">
      <c r="B7" s="8"/>
      <c r="C7" s="145" t="s">
        <v>64</v>
      </c>
      <c r="D7" s="146"/>
      <c r="E7" s="147"/>
      <c r="F7" s="139"/>
      <c r="G7" s="140"/>
      <c r="H7" s="140"/>
      <c r="I7" s="140"/>
      <c r="J7" s="141"/>
      <c r="K7" s="67" t="str">
        <f>IF(F7="","     Tragen Sie bitte das Alter des Kindes ein","")</f>
        <v xml:space="preserve">     Tragen Sie bitte das Alter des Kindes ein</v>
      </c>
      <c r="L7" s="43"/>
      <c r="M7" s="43"/>
      <c r="N7" s="43"/>
      <c r="O7" s="43"/>
      <c r="P7" s="43"/>
      <c r="Q7" s="46"/>
      <c r="R7" s="46"/>
      <c r="S7" s="9"/>
    </row>
    <row r="8" spans="2:19" ht="14.45" customHeight="1" x14ac:dyDescent="0.25">
      <c r="B8" s="8"/>
      <c r="C8" s="47"/>
      <c r="D8" s="48"/>
      <c r="E8" s="49"/>
      <c r="F8" s="49"/>
      <c r="G8" s="49"/>
      <c r="H8" s="49"/>
      <c r="I8" s="49"/>
      <c r="J8" s="49"/>
      <c r="K8" s="45"/>
      <c r="L8" s="45"/>
      <c r="M8" s="43"/>
      <c r="N8" s="43"/>
      <c r="O8" s="43"/>
      <c r="P8" s="43"/>
      <c r="Q8" s="46"/>
      <c r="R8" s="46"/>
      <c r="S8" s="9"/>
    </row>
    <row r="9" spans="2:19" ht="31.5" customHeight="1" x14ac:dyDescent="0.25">
      <c r="B9" s="8"/>
      <c r="C9" s="10" t="s">
        <v>1</v>
      </c>
      <c r="D9" s="11"/>
      <c r="E9" s="12"/>
      <c r="F9" s="12"/>
      <c r="G9" s="12"/>
      <c r="H9" s="12"/>
      <c r="I9" s="12"/>
      <c r="J9" s="13"/>
      <c r="K9" s="45"/>
      <c r="L9" s="45"/>
      <c r="M9" s="43"/>
      <c r="N9" s="43"/>
      <c r="O9" s="43"/>
      <c r="P9" s="43"/>
      <c r="Q9" s="46"/>
      <c r="R9" s="46"/>
      <c r="S9" s="9"/>
    </row>
    <row r="10" spans="2:19" ht="14.45" customHeight="1" thickBot="1" x14ac:dyDescent="0.3">
      <c r="B10" s="8"/>
      <c r="C10" s="50"/>
      <c r="D10" s="51"/>
      <c r="E10" s="52"/>
      <c r="F10" s="52"/>
      <c r="G10" s="52"/>
      <c r="H10" s="52"/>
      <c r="I10" s="52"/>
      <c r="J10" s="52"/>
      <c r="K10" s="45"/>
      <c r="L10" s="45"/>
      <c r="M10" s="43"/>
      <c r="N10" s="43"/>
      <c r="O10" s="43"/>
      <c r="P10" s="43"/>
      <c r="Q10" s="46"/>
      <c r="R10" s="46"/>
      <c r="S10" s="9"/>
    </row>
    <row r="11" spans="2:19" x14ac:dyDescent="0.25">
      <c r="B11" s="8"/>
      <c r="C11" s="14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6"/>
      <c r="S11" s="9"/>
    </row>
    <row r="12" spans="2:19" ht="15" x14ac:dyDescent="0.25">
      <c r="B12" s="8"/>
      <c r="C12" s="17"/>
      <c r="D12" s="71" t="s">
        <v>35</v>
      </c>
      <c r="E12" s="55"/>
      <c r="F12" s="55"/>
      <c r="G12" s="55"/>
      <c r="H12" s="55"/>
      <c r="I12" s="55"/>
      <c r="J12" s="55"/>
      <c r="K12" s="55"/>
      <c r="L12" s="55"/>
      <c r="M12" s="43"/>
      <c r="N12" s="43"/>
      <c r="O12" s="43"/>
      <c r="P12" s="43"/>
      <c r="Q12" s="43"/>
      <c r="R12" s="18"/>
      <c r="S12" s="9"/>
    </row>
    <row r="13" spans="2:19" x14ac:dyDescent="0.25">
      <c r="B13" s="8"/>
      <c r="C13" s="17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18"/>
      <c r="S13" s="9"/>
    </row>
    <row r="14" spans="2:19" ht="31.5" customHeight="1" x14ac:dyDescent="0.25">
      <c r="B14" s="8"/>
      <c r="C14" s="17"/>
      <c r="D14" s="9"/>
      <c r="E14" s="19" t="s">
        <v>2</v>
      </c>
      <c r="F14" s="133" t="s">
        <v>3</v>
      </c>
      <c r="G14" s="133"/>
      <c r="H14" s="20"/>
      <c r="I14" s="21"/>
      <c r="J14" s="19" t="s">
        <v>4</v>
      </c>
      <c r="K14" s="133" t="s">
        <v>3</v>
      </c>
      <c r="L14" s="133"/>
      <c r="M14" s="2" t="s">
        <v>5</v>
      </c>
      <c r="N14" s="2" t="s">
        <v>6</v>
      </c>
      <c r="O14" s="2" t="s">
        <v>7</v>
      </c>
      <c r="P14" s="2" t="s">
        <v>8</v>
      </c>
      <c r="Q14" s="2" t="s">
        <v>9</v>
      </c>
      <c r="R14" s="22"/>
      <c r="S14" s="9"/>
    </row>
    <row r="15" spans="2:19" ht="31.5" customHeight="1" x14ac:dyDescent="0.25">
      <c r="B15" s="8"/>
      <c r="C15" s="17"/>
      <c r="D15" s="23"/>
      <c r="E15" s="24" t="s">
        <v>10</v>
      </c>
      <c r="F15" s="127">
        <v>279.5</v>
      </c>
      <c r="G15" s="127"/>
      <c r="H15" s="25"/>
      <c r="I15" s="26"/>
      <c r="J15" s="24" t="s">
        <v>11</v>
      </c>
      <c r="K15" s="134">
        <v>8.6</v>
      </c>
      <c r="L15" s="134"/>
      <c r="M15" s="23"/>
      <c r="N15" s="23"/>
      <c r="O15" s="23"/>
      <c r="P15" s="23"/>
      <c r="Q15" s="23"/>
      <c r="R15" s="18"/>
      <c r="S15" s="9"/>
    </row>
    <row r="16" spans="2:19" ht="31.5" customHeight="1" x14ac:dyDescent="0.25">
      <c r="B16" s="8"/>
      <c r="C16" s="17"/>
      <c r="D16" s="23"/>
      <c r="E16" s="24" t="s">
        <v>12</v>
      </c>
      <c r="F16" s="127">
        <v>344</v>
      </c>
      <c r="G16" s="127"/>
      <c r="H16" s="25"/>
      <c r="I16" s="26"/>
      <c r="J16" s="24" t="s">
        <v>13</v>
      </c>
      <c r="K16" s="135">
        <v>4.32</v>
      </c>
      <c r="L16" s="135"/>
      <c r="M16" s="23"/>
      <c r="N16" s="23"/>
      <c r="O16" s="23"/>
      <c r="P16" s="23"/>
      <c r="Q16" s="23"/>
      <c r="R16" s="18"/>
      <c r="S16" s="9"/>
    </row>
    <row r="17" spans="2:21" ht="14.45" customHeight="1" x14ac:dyDescent="0.25">
      <c r="B17" s="8"/>
      <c r="C17" s="17"/>
      <c r="D17" s="68"/>
      <c r="E17" s="61"/>
      <c r="F17" s="62"/>
      <c r="G17" s="62"/>
      <c r="H17" s="62"/>
      <c r="I17" s="62"/>
      <c r="J17" s="61"/>
      <c r="K17" s="63"/>
      <c r="L17" s="63"/>
      <c r="M17" s="68"/>
      <c r="N17" s="68"/>
      <c r="O17" s="68"/>
      <c r="P17" s="68"/>
      <c r="Q17" s="68"/>
      <c r="R17" s="18"/>
      <c r="S17" s="9"/>
    </row>
    <row r="18" spans="2:21" ht="31.5" customHeight="1" x14ac:dyDescent="0.25">
      <c r="B18" s="8"/>
      <c r="C18" s="17"/>
      <c r="D18" s="54" t="s">
        <v>24</v>
      </c>
      <c r="E18" s="43"/>
      <c r="F18" s="43"/>
      <c r="G18" s="55"/>
      <c r="H18" s="55"/>
      <c r="I18" s="55"/>
      <c r="J18" s="55"/>
      <c r="K18" s="55"/>
      <c r="L18" s="43"/>
      <c r="M18" s="70" t="str">
        <f>IF(AND(COUNTIF($M$15:$Q$15,"x")&gt;0,COUNTIF($M$16:$Q$16,"x")&gt;0),"Achtung: Sie müssen sich zwischen dem Früh- und dem Spätmodul entscheiden.","")</f>
        <v/>
      </c>
      <c r="N18" s="43"/>
      <c r="O18" s="68"/>
      <c r="P18" s="68"/>
      <c r="Q18" s="68"/>
      <c r="R18" s="18"/>
      <c r="S18" s="9"/>
    </row>
    <row r="19" spans="2:21" ht="14.45" customHeight="1" x14ac:dyDescent="0.25">
      <c r="B19" s="8"/>
      <c r="C19" s="17"/>
      <c r="D19" s="54"/>
      <c r="E19" s="43"/>
      <c r="F19" s="43"/>
      <c r="G19" s="55"/>
      <c r="H19" s="55"/>
      <c r="I19" s="55"/>
      <c r="J19" s="55"/>
      <c r="K19" s="55"/>
      <c r="L19" s="43"/>
      <c r="M19" s="43"/>
      <c r="N19" s="43"/>
      <c r="O19" s="68"/>
      <c r="P19" s="68"/>
      <c r="Q19" s="68"/>
      <c r="R19" s="18"/>
      <c r="S19" s="9"/>
    </row>
    <row r="20" spans="2:21" ht="31.5" customHeight="1" x14ac:dyDescent="0.25">
      <c r="B20" s="8"/>
      <c r="C20" s="17"/>
      <c r="D20" s="43"/>
      <c r="E20" s="36" t="s">
        <v>25</v>
      </c>
      <c r="F20" s="125" t="s">
        <v>26</v>
      </c>
      <c r="G20" s="125"/>
      <c r="H20" s="43"/>
      <c r="I20" s="43"/>
      <c r="J20" s="36" t="s">
        <v>27</v>
      </c>
      <c r="K20" s="125" t="s">
        <v>28</v>
      </c>
      <c r="L20" s="125"/>
      <c r="M20" s="126" t="s">
        <v>29</v>
      </c>
      <c r="N20" s="126"/>
      <c r="O20" s="68"/>
      <c r="P20" s="68"/>
      <c r="Q20" s="68"/>
      <c r="R20" s="18"/>
      <c r="S20" s="9"/>
    </row>
    <row r="21" spans="2:21" ht="31.5" customHeight="1" x14ac:dyDescent="0.25">
      <c r="B21" s="8"/>
      <c r="C21" s="17"/>
      <c r="D21" s="37" t="str">
        <f>IF(OR(D15="x",D16="x"),"x","")</f>
        <v/>
      </c>
      <c r="E21" s="38" t="s">
        <v>32</v>
      </c>
      <c r="F21" s="127">
        <v>15</v>
      </c>
      <c r="G21" s="127"/>
      <c r="H21" s="43"/>
      <c r="I21" s="37" t="str">
        <f>IF(OR(D15="x",D16="x"),"x","")</f>
        <v/>
      </c>
      <c r="J21" s="38" t="s">
        <v>30</v>
      </c>
      <c r="K21" s="127">
        <v>95</v>
      </c>
      <c r="L21" s="127"/>
      <c r="M21" s="128">
        <v>19</v>
      </c>
      <c r="N21" s="128"/>
      <c r="O21" s="68"/>
      <c r="P21" s="68"/>
      <c r="Q21" s="68"/>
      <c r="R21" s="18"/>
      <c r="S21" s="9"/>
    </row>
    <row r="22" spans="2:21" ht="15" thickBot="1" x14ac:dyDescent="0.3">
      <c r="B22" s="8"/>
      <c r="C22" s="27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  <c r="S22" s="9"/>
    </row>
    <row r="23" spans="2:21" ht="15" thickBot="1" x14ac:dyDescent="0.3">
      <c r="B23" s="8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9"/>
    </row>
    <row r="24" spans="2:21" x14ac:dyDescent="0.25">
      <c r="B24" s="8"/>
      <c r="C24" s="14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6"/>
      <c r="S24" s="9"/>
    </row>
    <row r="25" spans="2:21" ht="15" x14ac:dyDescent="0.25">
      <c r="B25" s="8"/>
      <c r="C25" s="17"/>
      <c r="D25" s="71" t="s">
        <v>36</v>
      </c>
      <c r="E25" s="43"/>
      <c r="F25" s="43"/>
      <c r="G25" s="55"/>
      <c r="H25" s="55"/>
      <c r="I25" s="55"/>
      <c r="J25" s="55"/>
      <c r="K25" s="55"/>
      <c r="L25" s="55"/>
      <c r="M25" s="43"/>
      <c r="N25" s="43"/>
      <c r="O25" s="43"/>
      <c r="P25" s="43"/>
      <c r="Q25" s="43"/>
      <c r="R25" s="18"/>
      <c r="S25" s="9"/>
    </row>
    <row r="26" spans="2:21" x14ac:dyDescent="0.25">
      <c r="B26" s="8"/>
      <c r="C26" s="17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18"/>
      <c r="S26" s="9"/>
    </row>
    <row r="27" spans="2:21" ht="15.75" customHeight="1" x14ac:dyDescent="0.25">
      <c r="B27" s="8"/>
      <c r="C27" s="17"/>
      <c r="D27" s="9"/>
      <c r="E27" s="131" t="s">
        <v>14</v>
      </c>
      <c r="F27" s="132" t="s">
        <v>3</v>
      </c>
      <c r="G27" s="132"/>
      <c r="H27" s="20"/>
      <c r="I27" s="21"/>
      <c r="J27" s="131" t="s">
        <v>15</v>
      </c>
      <c r="K27" s="132" t="s">
        <v>3</v>
      </c>
      <c r="L27" s="132"/>
      <c r="M27" s="129" t="s">
        <v>5</v>
      </c>
      <c r="N27" s="129" t="s">
        <v>6</v>
      </c>
      <c r="O27" s="129" t="s">
        <v>7</v>
      </c>
      <c r="P27" s="129" t="s">
        <v>8</v>
      </c>
      <c r="Q27" s="129" t="s">
        <v>9</v>
      </c>
      <c r="R27" s="22"/>
      <c r="S27" s="9"/>
    </row>
    <row r="28" spans="2:21" ht="15.75" customHeight="1" x14ac:dyDescent="0.25">
      <c r="B28" s="8"/>
      <c r="C28" s="17"/>
      <c r="D28" s="30"/>
      <c r="E28" s="131"/>
      <c r="F28" s="31" t="s">
        <v>16</v>
      </c>
      <c r="G28" s="32" t="s">
        <v>17</v>
      </c>
      <c r="H28" s="20"/>
      <c r="I28" s="21"/>
      <c r="J28" s="131"/>
      <c r="K28" s="31" t="s">
        <v>18</v>
      </c>
      <c r="L28" s="31" t="s">
        <v>19</v>
      </c>
      <c r="M28" s="129"/>
      <c r="N28" s="129"/>
      <c r="O28" s="129"/>
      <c r="P28" s="129"/>
      <c r="Q28" s="129"/>
      <c r="R28" s="22"/>
      <c r="S28" s="9"/>
    </row>
    <row r="29" spans="2:21" ht="31.5" customHeight="1" x14ac:dyDescent="0.25">
      <c r="B29" s="8"/>
      <c r="C29" s="17"/>
      <c r="D29" s="23"/>
      <c r="E29" s="24" t="s">
        <v>20</v>
      </c>
      <c r="F29" s="3">
        <v>162.5</v>
      </c>
      <c r="G29" s="3">
        <v>0</v>
      </c>
      <c r="H29" s="20"/>
      <c r="I29" s="21"/>
      <c r="J29" s="24" t="s">
        <v>11</v>
      </c>
      <c r="K29" s="33" t="s">
        <v>21</v>
      </c>
      <c r="L29" s="1">
        <v>0</v>
      </c>
      <c r="M29" s="34"/>
      <c r="N29" s="34"/>
      <c r="O29" s="34"/>
      <c r="P29" s="34"/>
      <c r="Q29" s="34"/>
      <c r="R29" s="22"/>
      <c r="S29" s="9"/>
    </row>
    <row r="30" spans="2:21" ht="31.5" customHeight="1" x14ac:dyDescent="0.25">
      <c r="B30" s="8"/>
      <c r="C30" s="17"/>
      <c r="D30" s="70" t="str">
        <f>IF(AND((COUNTIF(M29:Q32,"x")+COUNTIF(M29:Q32,"X")&gt;0),(NOT(OR(D29="x",D29="X")))),"Das Halbtagsmodul ist zwingend auszuwählen.","")</f>
        <v/>
      </c>
      <c r="E30" s="43"/>
      <c r="F30" s="56"/>
      <c r="G30" s="56"/>
      <c r="H30" s="57"/>
      <c r="I30" s="35"/>
      <c r="J30" s="24" t="s">
        <v>22</v>
      </c>
      <c r="K30" s="115">
        <v>3.25</v>
      </c>
      <c r="L30" s="1">
        <v>9.75</v>
      </c>
      <c r="M30" s="23"/>
      <c r="N30" s="23"/>
      <c r="O30" s="23"/>
      <c r="P30" s="23"/>
      <c r="Q30" s="23"/>
      <c r="R30" s="18"/>
      <c r="S30" s="9"/>
    </row>
    <row r="31" spans="2:21" ht="31.5" customHeight="1" x14ac:dyDescent="0.25">
      <c r="B31" s="8"/>
      <c r="C31" s="17"/>
      <c r="D31" s="43"/>
      <c r="E31" s="43"/>
      <c r="F31" s="43"/>
      <c r="G31" s="57"/>
      <c r="H31" s="57"/>
      <c r="I31" s="35"/>
      <c r="J31" s="24" t="s">
        <v>23</v>
      </c>
      <c r="K31" s="1">
        <v>13</v>
      </c>
      <c r="L31" s="1">
        <v>19.5</v>
      </c>
      <c r="M31" s="23"/>
      <c r="N31" s="23"/>
      <c r="O31" s="23"/>
      <c r="P31" s="23"/>
      <c r="Q31" s="23"/>
      <c r="R31" s="18"/>
      <c r="S31" s="9"/>
    </row>
    <row r="32" spans="2:21" ht="31.5" customHeight="1" x14ac:dyDescent="0.25">
      <c r="B32" s="8"/>
      <c r="C32" s="17"/>
      <c r="D32" s="43"/>
      <c r="E32" s="43"/>
      <c r="F32" s="43"/>
      <c r="G32" s="57"/>
      <c r="H32" s="57"/>
      <c r="I32" s="35"/>
      <c r="J32" s="24" t="s">
        <v>13</v>
      </c>
      <c r="K32" s="130">
        <v>3.25</v>
      </c>
      <c r="L32" s="130"/>
      <c r="M32" s="23"/>
      <c r="N32" s="23"/>
      <c r="O32" s="23"/>
      <c r="P32" s="23"/>
      <c r="Q32" s="23"/>
      <c r="R32" s="18"/>
      <c r="S32" s="9"/>
      <c r="U32" s="69"/>
    </row>
    <row r="33" spans="2:19" x14ac:dyDescent="0.25">
      <c r="B33" s="8"/>
      <c r="C33" s="17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18"/>
      <c r="S33" s="9"/>
    </row>
    <row r="34" spans="2:19" ht="15" x14ac:dyDescent="0.25">
      <c r="B34" s="8"/>
      <c r="C34" s="17"/>
      <c r="D34" s="54" t="s">
        <v>24</v>
      </c>
      <c r="E34" s="43"/>
      <c r="F34" s="43"/>
      <c r="G34" s="55"/>
      <c r="H34" s="55"/>
      <c r="I34" s="55"/>
      <c r="J34" s="55"/>
      <c r="K34" s="55"/>
      <c r="L34" s="43"/>
      <c r="M34" s="67" t="str">
        <f>IF(AND(COUNTIF($M$29:$Q$29,"x")&gt;0,COUNTIF($M$32:$Q$32,"x")&gt;0),"Achtung: Sie müssen sich zwischen dem Früh- und dem Spätmodul entscheiden.","")</f>
        <v/>
      </c>
      <c r="N34" s="43"/>
      <c r="O34" s="43"/>
      <c r="P34" s="43"/>
      <c r="Q34" s="43"/>
      <c r="R34" s="18"/>
      <c r="S34" s="9"/>
    </row>
    <row r="35" spans="2:19" ht="15" x14ac:dyDescent="0.25">
      <c r="B35" s="8"/>
      <c r="C35" s="17"/>
      <c r="D35" s="54"/>
      <c r="E35" s="43"/>
      <c r="F35" s="43"/>
      <c r="G35" s="55"/>
      <c r="H35" s="55"/>
      <c r="I35" s="55"/>
      <c r="J35" s="55"/>
      <c r="K35" s="55"/>
      <c r="L35" s="43"/>
      <c r="M35" s="43"/>
      <c r="N35" s="43"/>
      <c r="O35" s="43"/>
      <c r="P35" s="113"/>
      <c r="Q35" s="113"/>
      <c r="R35" s="18"/>
      <c r="S35" s="9"/>
    </row>
    <row r="36" spans="2:19" ht="31.5" customHeight="1" x14ac:dyDescent="0.25">
      <c r="B36" s="8"/>
      <c r="C36" s="17"/>
      <c r="D36" s="43"/>
      <c r="E36" s="36" t="s">
        <v>25</v>
      </c>
      <c r="F36" s="125" t="s">
        <v>26</v>
      </c>
      <c r="G36" s="125"/>
      <c r="H36" s="43"/>
      <c r="I36" s="43"/>
      <c r="J36" s="36" t="s">
        <v>27</v>
      </c>
      <c r="K36" s="125" t="s">
        <v>28</v>
      </c>
      <c r="L36" s="125"/>
      <c r="M36" s="126" t="s">
        <v>29</v>
      </c>
      <c r="N36" s="126"/>
      <c r="O36" s="58"/>
      <c r="P36" s="58"/>
      <c r="Q36" s="114"/>
      <c r="R36" s="18"/>
      <c r="S36" s="9"/>
    </row>
    <row r="37" spans="2:19" ht="31.5" customHeight="1" x14ac:dyDescent="0.25">
      <c r="B37" s="8"/>
      <c r="C37" s="17"/>
      <c r="D37" s="37" t="str">
        <f>IF(D29="x","x","")</f>
        <v/>
      </c>
      <c r="E37" s="38" t="s">
        <v>32</v>
      </c>
      <c r="F37" s="127">
        <v>15</v>
      </c>
      <c r="G37" s="127"/>
      <c r="H37" s="43"/>
      <c r="I37" s="37" t="str">
        <f>IF(COUNTIF(M30:Q32,"x")&gt;0,"x","")</f>
        <v/>
      </c>
      <c r="J37" s="38" t="s">
        <v>30</v>
      </c>
      <c r="K37" s="127">
        <v>95</v>
      </c>
      <c r="L37" s="127"/>
      <c r="M37" s="128">
        <v>19</v>
      </c>
      <c r="N37" s="128"/>
      <c r="O37" s="58"/>
      <c r="P37" s="58"/>
      <c r="Q37" s="58"/>
      <c r="R37" s="18"/>
      <c r="S37" s="9"/>
    </row>
    <row r="38" spans="2:19" ht="15" thickBot="1" x14ac:dyDescent="0.3">
      <c r="B38" s="8"/>
      <c r="C38" s="27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9"/>
      <c r="S38" s="9"/>
    </row>
    <row r="39" spans="2:19" ht="14.45" customHeight="1" thickBot="1" x14ac:dyDescent="0.3">
      <c r="B39" s="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9"/>
    </row>
    <row r="40" spans="2:19" ht="14.45" customHeight="1" x14ac:dyDescent="0.25">
      <c r="B40" s="8"/>
      <c r="C40" s="14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6"/>
      <c r="S40" s="9"/>
    </row>
    <row r="41" spans="2:19" ht="14.1" customHeight="1" x14ac:dyDescent="0.25">
      <c r="B41" s="8"/>
      <c r="C41" s="66"/>
      <c r="D41" s="73" t="s">
        <v>37</v>
      </c>
      <c r="E41" s="42"/>
      <c r="F41" s="42"/>
      <c r="G41" s="42"/>
      <c r="H41" s="42"/>
      <c r="I41" s="42"/>
      <c r="J41" s="42"/>
      <c r="K41" s="45"/>
      <c r="L41" s="45"/>
      <c r="M41" s="43"/>
      <c r="N41" s="43"/>
      <c r="O41" s="43"/>
      <c r="P41" s="43"/>
      <c r="Q41" s="46"/>
      <c r="R41" s="64"/>
      <c r="S41" s="9"/>
    </row>
    <row r="42" spans="2:19" ht="15" x14ac:dyDescent="0.25">
      <c r="B42" s="8"/>
      <c r="C42" s="65"/>
      <c r="D42" s="43"/>
      <c r="E42" s="45"/>
      <c r="F42" s="45"/>
      <c r="G42" s="45"/>
      <c r="H42" s="45"/>
      <c r="I42" s="45"/>
      <c r="J42" s="45"/>
      <c r="K42" s="45"/>
      <c r="L42" s="45"/>
      <c r="M42" s="43"/>
      <c r="N42" s="43"/>
      <c r="O42" s="43"/>
      <c r="P42" s="43"/>
      <c r="Q42" s="53"/>
      <c r="R42" s="64"/>
      <c r="S42" s="9"/>
    </row>
    <row r="43" spans="2:19" ht="15.75" customHeight="1" x14ac:dyDescent="0.25">
      <c r="B43" s="8"/>
      <c r="C43" s="17"/>
      <c r="D43" s="9"/>
      <c r="E43" s="131" t="s">
        <v>14</v>
      </c>
      <c r="F43" s="132" t="s">
        <v>3</v>
      </c>
      <c r="G43" s="132"/>
      <c r="H43" s="20"/>
      <c r="I43" s="21"/>
      <c r="J43" s="131" t="s">
        <v>15</v>
      </c>
      <c r="K43" s="132" t="s">
        <v>3</v>
      </c>
      <c r="L43" s="132"/>
      <c r="M43" s="129" t="s">
        <v>5</v>
      </c>
      <c r="N43" s="129" t="s">
        <v>6</v>
      </c>
      <c r="O43" s="129" t="s">
        <v>7</v>
      </c>
      <c r="P43" s="129" t="s">
        <v>8</v>
      </c>
      <c r="Q43" s="129" t="s">
        <v>9</v>
      </c>
      <c r="R43" s="22"/>
      <c r="S43" s="9"/>
    </row>
    <row r="44" spans="2:19" ht="15.75" customHeight="1" x14ac:dyDescent="0.25">
      <c r="B44" s="8"/>
      <c r="C44" s="17"/>
      <c r="D44" s="30"/>
      <c r="E44" s="131"/>
      <c r="F44" s="31" t="s">
        <v>16</v>
      </c>
      <c r="G44" s="32" t="s">
        <v>17</v>
      </c>
      <c r="H44" s="20"/>
      <c r="I44" s="21"/>
      <c r="J44" s="131"/>
      <c r="K44" s="31" t="s">
        <v>18</v>
      </c>
      <c r="L44" s="31" t="s">
        <v>19</v>
      </c>
      <c r="M44" s="129"/>
      <c r="N44" s="129"/>
      <c r="O44" s="129"/>
      <c r="P44" s="129"/>
      <c r="Q44" s="129"/>
      <c r="R44" s="22"/>
      <c r="S44" s="9"/>
    </row>
    <row r="45" spans="2:19" ht="31.5" customHeight="1" x14ac:dyDescent="0.25">
      <c r="B45" s="8"/>
      <c r="C45" s="17"/>
      <c r="D45" s="23"/>
      <c r="E45" s="24" t="s">
        <v>20</v>
      </c>
      <c r="F45" s="3">
        <v>162.5</v>
      </c>
      <c r="G45" s="3">
        <v>0</v>
      </c>
      <c r="H45" s="20"/>
      <c r="I45" s="21"/>
      <c r="J45" s="24" t="s">
        <v>33</v>
      </c>
      <c r="K45" s="33" t="s">
        <v>21</v>
      </c>
      <c r="L45" s="1">
        <v>0</v>
      </c>
      <c r="M45" s="34"/>
      <c r="N45" s="34"/>
      <c r="O45" s="34"/>
      <c r="P45" s="34"/>
      <c r="Q45" s="34"/>
      <c r="R45" s="22"/>
      <c r="S45" s="9"/>
    </row>
    <row r="46" spans="2:19" ht="31.5" customHeight="1" x14ac:dyDescent="0.25">
      <c r="B46" s="8"/>
      <c r="C46" s="17"/>
      <c r="D46" s="70" t="str">
        <f>IF(AND((COUNTIF(M45:Q46,"x")+COUNTIF(M45:Q46,"X")&gt;0),(NOT(OR(D45="x",D45="X")))),"Das Halbtagsmodul ist zwingend auszuwählen.","")</f>
        <v/>
      </c>
      <c r="E46" s="43"/>
      <c r="F46" s="56"/>
      <c r="G46" s="56"/>
      <c r="H46" s="57"/>
      <c r="I46" s="35"/>
      <c r="J46" s="24" t="s">
        <v>22</v>
      </c>
      <c r="K46" s="1">
        <v>3.25</v>
      </c>
      <c r="L46" s="1">
        <v>6.5</v>
      </c>
      <c r="M46" s="23"/>
      <c r="N46" s="23"/>
      <c r="O46" s="23"/>
      <c r="P46" s="23"/>
      <c r="Q46" s="23"/>
      <c r="R46" s="18"/>
      <c r="S46" s="9"/>
    </row>
    <row r="47" spans="2:19" x14ac:dyDescent="0.25">
      <c r="B47" s="8"/>
      <c r="C47" s="17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18"/>
      <c r="S47" s="9"/>
    </row>
    <row r="48" spans="2:19" ht="15" x14ac:dyDescent="0.25">
      <c r="B48" s="8"/>
      <c r="C48" s="17"/>
      <c r="D48" s="54" t="s">
        <v>24</v>
      </c>
      <c r="E48" s="43"/>
      <c r="F48" s="43"/>
      <c r="G48" s="55"/>
      <c r="H48" s="55"/>
      <c r="I48" s="55"/>
      <c r="J48" s="55"/>
      <c r="K48" s="55"/>
      <c r="L48" s="43"/>
      <c r="M48" s="43"/>
      <c r="N48" s="43"/>
      <c r="O48" s="43"/>
      <c r="P48" s="43"/>
      <c r="Q48" s="43"/>
      <c r="R48" s="18"/>
      <c r="S48" s="9"/>
    </row>
    <row r="49" spans="2:19" ht="15" x14ac:dyDescent="0.25">
      <c r="B49" s="8"/>
      <c r="C49" s="17"/>
      <c r="D49" s="54"/>
      <c r="E49" s="43"/>
      <c r="F49" s="43"/>
      <c r="G49" s="55"/>
      <c r="H49" s="55"/>
      <c r="I49" s="55"/>
      <c r="J49" s="55"/>
      <c r="K49" s="55"/>
      <c r="L49" s="43"/>
      <c r="M49" s="43"/>
      <c r="N49" s="43"/>
      <c r="O49" s="43"/>
      <c r="P49" s="43"/>
      <c r="Q49" s="43"/>
      <c r="R49" s="18"/>
      <c r="S49" s="9"/>
    </row>
    <row r="50" spans="2:19" ht="31.5" customHeight="1" x14ac:dyDescent="0.25">
      <c r="B50" s="8"/>
      <c r="C50" s="17"/>
      <c r="D50" s="43"/>
      <c r="E50" s="36" t="s">
        <v>27</v>
      </c>
      <c r="F50" s="125" t="s">
        <v>28</v>
      </c>
      <c r="G50" s="125"/>
      <c r="H50" s="126" t="s">
        <v>29</v>
      </c>
      <c r="I50" s="126"/>
      <c r="J50" s="126"/>
      <c r="K50" s="60"/>
      <c r="L50" s="60"/>
      <c r="M50" s="60"/>
      <c r="N50" s="60"/>
      <c r="O50" s="58"/>
      <c r="P50" s="58"/>
      <c r="Q50" s="58"/>
      <c r="R50" s="18"/>
      <c r="S50" s="9"/>
    </row>
    <row r="51" spans="2:19" ht="31.5" customHeight="1" x14ac:dyDescent="0.25">
      <c r="B51" s="8"/>
      <c r="C51" s="17"/>
      <c r="D51" s="37" t="str">
        <f>IF(COUNTIF(M46:Q46,"x")&gt;0,"x","")</f>
        <v/>
      </c>
      <c r="E51" s="38" t="s">
        <v>30</v>
      </c>
      <c r="F51" s="127">
        <v>95</v>
      </c>
      <c r="G51" s="127"/>
      <c r="H51" s="128">
        <v>19</v>
      </c>
      <c r="I51" s="128"/>
      <c r="J51" s="128"/>
      <c r="K51" s="60"/>
      <c r="L51" s="60"/>
      <c r="M51" s="60"/>
      <c r="N51" s="60"/>
      <c r="O51" s="58"/>
      <c r="P51" s="58"/>
      <c r="Q51" s="58"/>
      <c r="R51" s="18"/>
      <c r="S51" s="9"/>
    </row>
    <row r="52" spans="2:19" x14ac:dyDescent="0.25">
      <c r="B52" s="8"/>
      <c r="C52" s="17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18"/>
      <c r="S52" s="9"/>
    </row>
    <row r="53" spans="2:19" ht="15" thickBot="1" x14ac:dyDescent="0.3">
      <c r="B53" s="8"/>
      <c r="C53" s="27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9"/>
      <c r="S53" s="9"/>
    </row>
    <row r="54" spans="2:19" ht="15" thickBot="1" x14ac:dyDescent="0.3">
      <c r="B54" s="8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9"/>
    </row>
    <row r="55" spans="2:19" ht="15.75" thickBot="1" x14ac:dyDescent="0.3">
      <c r="B55" s="8"/>
      <c r="C55" s="43"/>
      <c r="D55" s="43"/>
      <c r="E55" s="45"/>
      <c r="F55" s="45"/>
      <c r="G55" s="45"/>
      <c r="H55" s="45"/>
      <c r="I55" s="45"/>
      <c r="J55" s="45"/>
      <c r="K55" s="45"/>
      <c r="L55" s="45"/>
      <c r="M55" s="43"/>
      <c r="N55" s="43"/>
      <c r="O55" s="43"/>
      <c r="P55" s="74" t="s">
        <v>31</v>
      </c>
      <c r="Q55" s="39" cm="1">
        <f t="array" ref="Q55">0+IF(D15="x",F15,0)+IF(D16="x",F16,0)+IF(M15="x",K15,0)+IF(N15="x",K15,0)+IF(O15="x",K15,0)+IF(P15="x",K15,0)+IF(Q15="x",K15,0)+IF(M16="x",K16,0)+IF(N16="x",K16,0)+IF(O16="x",K16,0)+IF(P16="x",K16,0)+IF(Q16="x",K16,0)+IF(D21="x",F21,0)+IF(AND(OR(D15="x",D16="x"),I21="x"),K21,0)+IF(D29="x",G29,0)+IF(COUNTIF(M29:Q29,"x")&gt;0,SUMPRODUCT((M29:Q29="x")*L29),0)+IF(AND(M29&lt;&gt;"x",M30="x"),K30,IF(AND(M29="x",M30="x"),L30,0))+IF(AND(N29&lt;&gt;"x",N30="x"),K30,IF(AND(N29="x",N30="x"),L30,0))+IF(AND(O29&lt;&gt;"x",O30="x"),K30,IF(AND(O29="x",O30="x"),L30,0))+IF(AND(P29&lt;&gt;"x",P30="x"),K30,IF(AND(P29="x",P30="x"),L30,0))+IF(AND(Q29&lt;&gt;"x",Q30="x"),K30,IF(AND(Q29="x",Q30="x"),L30,0))+IF(AND(M29&lt;&gt;"x",M31="x"),K31,IF(AND(M29="x",M31="x"),L31,0))+IF(AND(N29&lt;&gt;"x",N31="x"),K31,IF(AND(N29="x",N31="x"),L31,0))+IF(AND(O29&lt;&gt;"x",O31="x"),K31,IF(AND(O29="x",O31="x"),L31,0))+IF(AND(P29&lt;&gt;"x",P31="x"),K31,IF(AND(P29="x",P31="x"),L31,0))+IF(AND(Q29&lt;&gt;"x",Q31="x"),K31,IF(AND(Q29="x",Q31="x"),L31,0))+IF(D37="x",F37,0)+IF(COUNTIF(M32:Q32,"x")&gt;0,SUMPRODUCT((M32:Q32="x")*K32),0)+IF(AND(COUNTIF(M30:Q31,"x")&gt;0,I37="x"),SUMPRODUCT((M30:Q31="x")*M37),0)+IF(D45="x",G45,0)+IF(M45="x",L45,0)+IF(N45="x",L45,0)+IF(O45="x",L45,0)+IF(P45="x",L45,0)+IF(Q45="x",L45,0)+IF(AND(M45&lt;&gt;"x",M46="x"),K46,IF(AND(M45="x",M46="x"),L46,0))+IF(AND(N45&lt;&gt;"x",N46="x"),K46,IF(AND(N45="x",N46="x"),L46,0))+IF(AND(O45&lt;&gt;"x",O46="x"),K46,IF(AND(O45="x",O46="x"),L46,0))+IF(AND(P45&lt;&gt;"x",P46="x"),K46,IF(AND(P45="x",P46="x"),L46,0))+IF(AND(Q45&lt;&gt;"x",Q46="x"),K46,IF(AND(Q45="x",Q46="x"),L46,0))+IF(AND(COUNTIF(M46:Q46,"x")&gt;0,D51="x"),SUMPRODUCT((M46:Q46="x")*H51),0)</f>
        <v>0</v>
      </c>
      <c r="R55" s="59"/>
      <c r="S55" s="9"/>
    </row>
    <row r="56" spans="2:19" x14ac:dyDescent="0.25"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30"/>
    </row>
  </sheetData>
  <sheetProtection algorithmName="SHA-512" hashValue="GnvlghwuSmiOSn6gKPbMT/Q11ZXzy/S7kBMRBHw4DCUmXUTLczLQvTcS0oyJ4P0BtcN1UEIG0hUDfUbsuW4fkQ==" saltValue="S679PBpk4xlZ70ZJK2UZ8A==" spinCount="100000" sheet="1" objects="1" scenarios="1"/>
  <mergeCells count="45">
    <mergeCell ref="O43:O44"/>
    <mergeCell ref="P43:P44"/>
    <mergeCell ref="Q43:Q44"/>
    <mergeCell ref="F50:G50"/>
    <mergeCell ref="H50:J50"/>
    <mergeCell ref="F51:G51"/>
    <mergeCell ref="H51:J51"/>
    <mergeCell ref="F37:G37"/>
    <mergeCell ref="K37:L37"/>
    <mergeCell ref="M37:N37"/>
    <mergeCell ref="N43:N44"/>
    <mergeCell ref="E43:E44"/>
    <mergeCell ref="F43:G43"/>
    <mergeCell ref="J43:J44"/>
    <mergeCell ref="K43:L43"/>
    <mergeCell ref="M43:M44"/>
    <mergeCell ref="O27:O28"/>
    <mergeCell ref="P27:P28"/>
    <mergeCell ref="Q27:Q28"/>
    <mergeCell ref="K32:L32"/>
    <mergeCell ref="F36:G36"/>
    <mergeCell ref="K36:L36"/>
    <mergeCell ref="M36:N36"/>
    <mergeCell ref="M20:N20"/>
    <mergeCell ref="F21:G21"/>
    <mergeCell ref="K21:L21"/>
    <mergeCell ref="M21:N21"/>
    <mergeCell ref="E27:E28"/>
    <mergeCell ref="F27:G27"/>
    <mergeCell ref="J27:J28"/>
    <mergeCell ref="K27:L27"/>
    <mergeCell ref="M27:M28"/>
    <mergeCell ref="N27:N28"/>
    <mergeCell ref="F15:G15"/>
    <mergeCell ref="K15:L15"/>
    <mergeCell ref="F16:G16"/>
    <mergeCell ref="K16:L16"/>
    <mergeCell ref="F20:G20"/>
    <mergeCell ref="K20:L20"/>
    <mergeCell ref="K14:L14"/>
    <mergeCell ref="C6:E6"/>
    <mergeCell ref="F6:J6"/>
    <mergeCell ref="C7:E7"/>
    <mergeCell ref="F7:J7"/>
    <mergeCell ref="F14:G14"/>
  </mergeCells>
  <dataValidations count="16">
    <dataValidation type="custom" allowBlank="1" showInputMessage="1" showErrorMessage="1" error="Das 3/4 Modul und das Ganztagsmodul können nicht gleichzeitig ausgewählt werden. Entscheiden Sie sich für eines der beiden Module." sqref="D15">
      <formula1>D16&lt;&gt;OR("x","X")</formula1>
    </dataValidation>
    <dataValidation type="custom" allowBlank="1" showInputMessage="1" showErrorMessage="1" error="Das 3/4 Modul und das Ganztagsmodul können nicht gleichzeitig ausgewählt werden. Entscheiden Sie sich für eines der beiden Module." sqref="D16:D17">
      <formula1>D15&lt;&gt;OR("x","X")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Q15">
      <formula1>AND(OR(D15="x",D15="X",D16="x",D16="X"),AND(Q16&lt;&gt;"x",Q16&lt;&gt;"X"))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M16">
      <formula1>AND(OR(D16="x",D16="X"),OR(M15&lt;&gt;"x",M15&lt;&gt;"X"))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N16">
      <formula1>AND(OR(D16="x",D16="X"),OR(N15&lt;&gt;"x",N15&lt;&gt;"X"))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O16">
      <formula1>AND(OR(D16="x",D16="X"),OR(O15&lt;&gt;"x",O15&lt;&gt;"X"))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P16">
      <formula1>AND(OR(D16="x",D16="X"),OR(P15&lt;&gt;"x",P15&lt;&gt;"X"))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Q16">
      <formula1>AND(OR(D16="x",D16="X"),OR(Q15&lt;&gt;"x",Q15&lt;&gt;"X"))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M15">
      <formula1>AND(OR(D15="x",D15="X",D16="x",D16="X"),AND(M16&lt;&gt;"x",M16&lt;&gt;"X"))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N15">
      <formula1>AND(OR(D15="x",D15="X",D16="x",D16="X"),AND(N16&lt;&gt;"x",N16&lt;&gt;"X"))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O15">
      <formula1>AND(OR(D15="x",D15="X",D16="x",D16="X"),AND(O16&lt;&gt;"x",O16&lt;&gt;"X"))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P15">
      <formula1>AND(OR(D15="x",D15="X",D16="x",D16="X"),AND(P16&lt;&gt;"x",P16&lt;&gt;"X"))</formula1>
    </dataValidation>
    <dataValidation type="custom" showErrorMessage="1" errorTitle="Achtung!" error="Es kann nur das 3/4-Modul oder das Ganztagsmodul ausgewählt werden." sqref="M30">
      <formula1>AND(M31&lt;&gt;"x",M31&lt;&gt;"X")</formula1>
    </dataValidation>
    <dataValidation type="custom" allowBlank="1" showInputMessage="1" showErrorMessage="1" errorTitle="Achtung!" error="Es kann nur das 3/4-Modul oder das Ganztagsmodul ausgewählt werden." sqref="M31:Q31">
      <formula1>AND(M30&lt;&gt;"x",M30&lt;&gt;"X")</formula1>
    </dataValidation>
    <dataValidation type="custom" showErrorMessage="1" errorTitle="Achtung!" error="Das Spätmodul kann nur ausgewählt werden, wenn auch das Ganztagsmodul ausgewählt wurde." sqref="M32:Q32">
      <formula1>OR(M31="x",M31="X")</formula1>
    </dataValidation>
    <dataValidation type="custom" allowBlank="1" showInputMessage="1" showErrorMessage="1" errorTitle="Achtung!" error="Es kann nur das 3/4-Modul oder das Ganztagsmodul ausgewählt werden." sqref="N30:Q30">
      <formula1>AND(N31&lt;&gt;"x",N31&lt;&gt;"X")</formula1>
    </dataValidation>
  </dataValidations>
  <pageMargins left="0.7" right="0.7" top="0.75" bottom="0.75" header="0.511811023622047" footer="0.511811023622047"/>
  <pageSetup paperSize="9" orientation="portrait" horizontalDpi="300" verticalDpi="300" r:id="rId1"/>
  <ignoredErrors>
    <ignoredError sqref="D5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2:U56"/>
  <sheetViews>
    <sheetView zoomScale="80" zoomScaleNormal="80" workbookViewId="0"/>
  </sheetViews>
  <sheetFormatPr baseColWidth="10" defaultColWidth="9.140625" defaultRowHeight="14.25" x14ac:dyDescent="0.25"/>
  <cols>
    <col min="1" max="3" width="2.85546875" style="4" customWidth="1"/>
    <col min="4" max="4" width="5.85546875" style="4" customWidth="1"/>
    <col min="5" max="5" width="30.85546875" style="4" customWidth="1"/>
    <col min="6" max="7" width="23.140625" style="4" customWidth="1"/>
    <col min="8" max="9" width="5.85546875" style="4" customWidth="1"/>
    <col min="10" max="10" width="30.85546875" style="4" customWidth="1"/>
    <col min="11" max="12" width="35.85546875" style="4" customWidth="1"/>
    <col min="13" max="17" width="20.85546875" style="4" customWidth="1"/>
    <col min="18" max="20" width="2.85546875" style="4" customWidth="1"/>
    <col min="21" max="16384" width="9.140625" style="4"/>
  </cols>
  <sheetData>
    <row r="2" spans="2:19" x14ac:dyDescent="0.25"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7"/>
    </row>
    <row r="3" spans="2:19" ht="15" x14ac:dyDescent="0.25">
      <c r="B3" s="8"/>
      <c r="C3" s="71" t="s">
        <v>34</v>
      </c>
      <c r="D3" s="43"/>
      <c r="E3" s="45"/>
      <c r="F3" s="45"/>
      <c r="G3" s="45"/>
      <c r="H3" s="45"/>
      <c r="I3" s="45"/>
      <c r="J3" s="45"/>
      <c r="K3" s="45"/>
      <c r="L3" s="45"/>
      <c r="M3" s="124" t="s">
        <v>71</v>
      </c>
      <c r="N3" s="43"/>
      <c r="O3" s="43"/>
      <c r="P3" s="43"/>
      <c r="Q3" s="46"/>
      <c r="R3" s="46"/>
      <c r="S3" s="9"/>
    </row>
    <row r="4" spans="2:19" ht="15" x14ac:dyDescent="0.25">
      <c r="B4" s="8"/>
      <c r="C4" s="72" t="s">
        <v>0</v>
      </c>
      <c r="D4" s="43"/>
      <c r="E4" s="45"/>
      <c r="F4" s="45"/>
      <c r="G4" s="45"/>
      <c r="H4" s="45"/>
      <c r="I4" s="45"/>
      <c r="J4" s="45"/>
      <c r="K4" s="45"/>
      <c r="L4" s="45"/>
      <c r="M4" s="43"/>
      <c r="N4" s="43"/>
      <c r="O4" s="43"/>
      <c r="P4" s="43"/>
      <c r="Q4" s="46"/>
      <c r="R4" s="46"/>
      <c r="S4" s="9"/>
    </row>
    <row r="5" spans="2:19" ht="15.75" thickBot="1" x14ac:dyDescent="0.3">
      <c r="B5" s="8"/>
      <c r="C5" s="44"/>
      <c r="D5" s="43"/>
      <c r="E5" s="45"/>
      <c r="F5" s="45"/>
      <c r="G5" s="45"/>
      <c r="H5" s="45"/>
      <c r="I5" s="45"/>
      <c r="J5" s="45"/>
      <c r="K5" s="45"/>
      <c r="L5" s="45"/>
      <c r="M5" s="43"/>
      <c r="N5" s="43"/>
      <c r="O5" s="43"/>
      <c r="P5" s="43"/>
      <c r="Q5" s="46"/>
      <c r="R5" s="46"/>
      <c r="S5" s="9"/>
    </row>
    <row r="6" spans="2:19" ht="31.5" customHeight="1" x14ac:dyDescent="0.25">
      <c r="B6" s="8"/>
      <c r="C6" s="142" t="s">
        <v>65</v>
      </c>
      <c r="D6" s="143"/>
      <c r="E6" s="144"/>
      <c r="F6" s="136"/>
      <c r="G6" s="137"/>
      <c r="H6" s="137"/>
      <c r="I6" s="137"/>
      <c r="J6" s="138"/>
      <c r="K6" s="67" t="str">
        <f>IF(F6="","     Tragen Sie bitte den Namen des Kindes ein","")</f>
        <v xml:space="preserve">     Tragen Sie bitte den Namen des Kindes ein</v>
      </c>
      <c r="L6" s="75"/>
      <c r="M6" s="43"/>
      <c r="N6" s="43"/>
      <c r="O6" s="43"/>
      <c r="P6" s="43"/>
      <c r="Q6" s="46"/>
      <c r="R6" s="46"/>
      <c r="S6" s="9"/>
    </row>
    <row r="7" spans="2:19" ht="31.5" customHeight="1" thickBot="1" x14ac:dyDescent="0.3">
      <c r="B7" s="8"/>
      <c r="C7" s="145" t="s">
        <v>66</v>
      </c>
      <c r="D7" s="146"/>
      <c r="E7" s="147"/>
      <c r="F7" s="139"/>
      <c r="G7" s="140"/>
      <c r="H7" s="140"/>
      <c r="I7" s="140"/>
      <c r="J7" s="141"/>
      <c r="K7" s="67" t="str">
        <f>IF(F7="","     Tragen Sie bitte das Alter des Kindes ein","")</f>
        <v xml:space="preserve">     Tragen Sie bitte das Alter des Kindes ein</v>
      </c>
      <c r="L7" s="43"/>
      <c r="M7" s="43"/>
      <c r="N7" s="43"/>
      <c r="O7" s="43"/>
      <c r="P7" s="43"/>
      <c r="Q7" s="46"/>
      <c r="R7" s="46"/>
      <c r="S7" s="9"/>
    </row>
    <row r="8" spans="2:19" ht="14.45" customHeight="1" x14ac:dyDescent="0.25">
      <c r="B8" s="8"/>
      <c r="C8" s="47"/>
      <c r="D8" s="48"/>
      <c r="E8" s="49"/>
      <c r="F8" s="49"/>
      <c r="G8" s="49"/>
      <c r="H8" s="49"/>
      <c r="I8" s="49"/>
      <c r="J8" s="49"/>
      <c r="K8" s="45"/>
      <c r="L8" s="45"/>
      <c r="M8" s="43"/>
      <c r="N8" s="43"/>
      <c r="O8" s="43"/>
      <c r="P8" s="43"/>
      <c r="Q8" s="46"/>
      <c r="R8" s="46"/>
      <c r="S8" s="9"/>
    </row>
    <row r="9" spans="2:19" ht="31.5" customHeight="1" x14ac:dyDescent="0.25">
      <c r="B9" s="8"/>
      <c r="C9" s="10" t="s">
        <v>1</v>
      </c>
      <c r="D9" s="11"/>
      <c r="E9" s="12"/>
      <c r="F9" s="12"/>
      <c r="G9" s="12"/>
      <c r="H9" s="12"/>
      <c r="I9" s="12"/>
      <c r="J9" s="13"/>
      <c r="K9" s="45"/>
      <c r="L9" s="45"/>
      <c r="M9" s="43"/>
      <c r="N9" s="43"/>
      <c r="O9" s="43"/>
      <c r="P9" s="43"/>
      <c r="Q9" s="46"/>
      <c r="R9" s="46"/>
      <c r="S9" s="9"/>
    </row>
    <row r="10" spans="2:19" ht="14.45" customHeight="1" thickBot="1" x14ac:dyDescent="0.3">
      <c r="B10" s="8"/>
      <c r="C10" s="50"/>
      <c r="D10" s="51"/>
      <c r="E10" s="52"/>
      <c r="F10" s="52"/>
      <c r="G10" s="52"/>
      <c r="H10" s="52"/>
      <c r="I10" s="52"/>
      <c r="J10" s="52"/>
      <c r="K10" s="45"/>
      <c r="L10" s="45"/>
      <c r="M10" s="43"/>
      <c r="N10" s="43"/>
      <c r="O10" s="43"/>
      <c r="P10" s="43"/>
      <c r="Q10" s="46"/>
      <c r="R10" s="46"/>
      <c r="S10" s="9"/>
    </row>
    <row r="11" spans="2:19" x14ac:dyDescent="0.25">
      <c r="B11" s="8"/>
      <c r="C11" s="14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6"/>
      <c r="S11" s="9"/>
    </row>
    <row r="12" spans="2:19" ht="15" x14ac:dyDescent="0.25">
      <c r="B12" s="8"/>
      <c r="C12" s="17"/>
      <c r="D12" s="71" t="s">
        <v>35</v>
      </c>
      <c r="E12" s="55"/>
      <c r="F12" s="55"/>
      <c r="G12" s="55"/>
      <c r="H12" s="55"/>
      <c r="I12" s="55"/>
      <c r="J12" s="55"/>
      <c r="K12" s="55"/>
      <c r="L12" s="55"/>
      <c r="M12" s="43"/>
      <c r="N12" s="43"/>
      <c r="O12" s="43"/>
      <c r="P12" s="43"/>
      <c r="Q12" s="43"/>
      <c r="R12" s="18"/>
      <c r="S12" s="9"/>
    </row>
    <row r="13" spans="2:19" x14ac:dyDescent="0.25">
      <c r="B13" s="8"/>
      <c r="C13" s="17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18"/>
      <c r="S13" s="9"/>
    </row>
    <row r="14" spans="2:19" ht="31.5" customHeight="1" x14ac:dyDescent="0.25">
      <c r="B14" s="8"/>
      <c r="C14" s="17"/>
      <c r="D14" s="9"/>
      <c r="E14" s="19" t="s">
        <v>2</v>
      </c>
      <c r="F14" s="133" t="s">
        <v>3</v>
      </c>
      <c r="G14" s="133"/>
      <c r="H14" s="20"/>
      <c r="I14" s="21"/>
      <c r="J14" s="19" t="s">
        <v>4</v>
      </c>
      <c r="K14" s="133" t="s">
        <v>3</v>
      </c>
      <c r="L14" s="133"/>
      <c r="M14" s="2" t="s">
        <v>5</v>
      </c>
      <c r="N14" s="2" t="s">
        <v>6</v>
      </c>
      <c r="O14" s="2" t="s">
        <v>7</v>
      </c>
      <c r="P14" s="2" t="s">
        <v>8</v>
      </c>
      <c r="Q14" s="2" t="s">
        <v>9</v>
      </c>
      <c r="R14" s="22"/>
      <c r="S14" s="9"/>
    </row>
    <row r="15" spans="2:19" ht="31.5" customHeight="1" x14ac:dyDescent="0.25">
      <c r="B15" s="8"/>
      <c r="C15" s="17"/>
      <c r="D15" s="23"/>
      <c r="E15" s="24" t="s">
        <v>10</v>
      </c>
      <c r="F15" s="127">
        <v>279.5</v>
      </c>
      <c r="G15" s="127"/>
      <c r="H15" s="25"/>
      <c r="I15" s="26"/>
      <c r="J15" s="24" t="s">
        <v>11</v>
      </c>
      <c r="K15" s="134">
        <v>8.6</v>
      </c>
      <c r="L15" s="134"/>
      <c r="M15" s="23"/>
      <c r="N15" s="23"/>
      <c r="O15" s="23"/>
      <c r="P15" s="23"/>
      <c r="Q15" s="23"/>
      <c r="R15" s="18"/>
      <c r="S15" s="9"/>
    </row>
    <row r="16" spans="2:19" ht="31.5" customHeight="1" x14ac:dyDescent="0.25">
      <c r="B16" s="8"/>
      <c r="C16" s="17"/>
      <c r="D16" s="23"/>
      <c r="E16" s="24" t="s">
        <v>12</v>
      </c>
      <c r="F16" s="127">
        <v>344</v>
      </c>
      <c r="G16" s="127"/>
      <c r="H16" s="25"/>
      <c r="I16" s="26"/>
      <c r="J16" s="24" t="s">
        <v>13</v>
      </c>
      <c r="K16" s="135">
        <v>4.32</v>
      </c>
      <c r="L16" s="135"/>
      <c r="M16" s="23"/>
      <c r="N16" s="23"/>
      <c r="O16" s="23"/>
      <c r="P16" s="23"/>
      <c r="Q16" s="23"/>
      <c r="R16" s="18"/>
      <c r="S16" s="9"/>
    </row>
    <row r="17" spans="2:21" ht="14.45" customHeight="1" x14ac:dyDescent="0.25">
      <c r="B17" s="8"/>
      <c r="C17" s="17"/>
      <c r="D17" s="68"/>
      <c r="E17" s="61"/>
      <c r="F17" s="62"/>
      <c r="G17" s="62"/>
      <c r="H17" s="62"/>
      <c r="I17" s="62"/>
      <c r="J17" s="61"/>
      <c r="K17" s="63"/>
      <c r="L17" s="63"/>
      <c r="M17" s="68"/>
      <c r="N17" s="68"/>
      <c r="O17" s="68"/>
      <c r="P17" s="68"/>
      <c r="Q17" s="68"/>
      <c r="R17" s="18"/>
      <c r="S17" s="9"/>
    </row>
    <row r="18" spans="2:21" ht="31.5" customHeight="1" x14ac:dyDescent="0.25">
      <c r="B18" s="8"/>
      <c r="C18" s="17"/>
      <c r="D18" s="54" t="s">
        <v>24</v>
      </c>
      <c r="E18" s="43"/>
      <c r="F18" s="43"/>
      <c r="G18" s="55"/>
      <c r="H18" s="55"/>
      <c r="I18" s="55"/>
      <c r="J18" s="55"/>
      <c r="K18" s="55"/>
      <c r="L18" s="43"/>
      <c r="M18" s="70" t="str">
        <f>IF(AND(COUNTIF($M$15:$Q$15,"x")&gt;0,COUNTIF($M$16:$Q$16,"x")&gt;0),"Achtung: Sie müssen sich zwischen dem Früh- und dem Spätmodul entscheiden.","")</f>
        <v/>
      </c>
      <c r="N18" s="43"/>
      <c r="O18" s="68"/>
      <c r="P18" s="68"/>
      <c r="Q18" s="68"/>
      <c r="R18" s="18"/>
      <c r="S18" s="9"/>
    </row>
    <row r="19" spans="2:21" ht="14.45" customHeight="1" x14ac:dyDescent="0.25">
      <c r="B19" s="8"/>
      <c r="C19" s="17"/>
      <c r="D19" s="54"/>
      <c r="E19" s="43"/>
      <c r="F19" s="43"/>
      <c r="G19" s="55"/>
      <c r="H19" s="55"/>
      <c r="I19" s="55"/>
      <c r="J19" s="55"/>
      <c r="K19" s="55"/>
      <c r="L19" s="43"/>
      <c r="M19" s="43"/>
      <c r="N19" s="43"/>
      <c r="O19" s="68"/>
      <c r="P19" s="68"/>
      <c r="Q19" s="68"/>
      <c r="R19" s="18"/>
      <c r="S19" s="9"/>
    </row>
    <row r="20" spans="2:21" ht="31.5" customHeight="1" x14ac:dyDescent="0.25">
      <c r="B20" s="8"/>
      <c r="C20" s="17"/>
      <c r="D20" s="43"/>
      <c r="E20" s="36" t="s">
        <v>25</v>
      </c>
      <c r="F20" s="125" t="s">
        <v>26</v>
      </c>
      <c r="G20" s="125"/>
      <c r="H20" s="43"/>
      <c r="I20" s="43"/>
      <c r="J20" s="36" t="s">
        <v>27</v>
      </c>
      <c r="K20" s="125" t="s">
        <v>28</v>
      </c>
      <c r="L20" s="125"/>
      <c r="M20" s="126" t="s">
        <v>29</v>
      </c>
      <c r="N20" s="126"/>
      <c r="O20" s="68"/>
      <c r="P20" s="68"/>
      <c r="Q20" s="68"/>
      <c r="R20" s="18"/>
      <c r="S20" s="9"/>
    </row>
    <row r="21" spans="2:21" ht="31.5" customHeight="1" x14ac:dyDescent="0.25">
      <c r="B21" s="8"/>
      <c r="C21" s="17"/>
      <c r="D21" s="37" t="str">
        <f>IF(OR(D15="x",D16="x"),"x","")</f>
        <v/>
      </c>
      <c r="E21" s="38" t="s">
        <v>32</v>
      </c>
      <c r="F21" s="127">
        <v>15</v>
      </c>
      <c r="G21" s="127"/>
      <c r="H21" s="43"/>
      <c r="I21" s="37" t="str">
        <f>IF(OR(D15="x",D16="x"),"x","")</f>
        <v/>
      </c>
      <c r="J21" s="38" t="s">
        <v>30</v>
      </c>
      <c r="K21" s="127">
        <v>95</v>
      </c>
      <c r="L21" s="127"/>
      <c r="M21" s="128">
        <v>19</v>
      </c>
      <c r="N21" s="128"/>
      <c r="O21" s="68"/>
      <c r="P21" s="68"/>
      <c r="Q21" s="68"/>
      <c r="R21" s="18"/>
      <c r="S21" s="9"/>
    </row>
    <row r="22" spans="2:21" ht="15" thickBot="1" x14ac:dyDescent="0.3">
      <c r="B22" s="8"/>
      <c r="C22" s="27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  <c r="S22" s="9"/>
    </row>
    <row r="23" spans="2:21" ht="15" thickBot="1" x14ac:dyDescent="0.3">
      <c r="B23" s="8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9"/>
    </row>
    <row r="24" spans="2:21" x14ac:dyDescent="0.25">
      <c r="B24" s="8"/>
      <c r="C24" s="14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6"/>
      <c r="S24" s="9"/>
    </row>
    <row r="25" spans="2:21" ht="15" x14ac:dyDescent="0.25">
      <c r="B25" s="8"/>
      <c r="C25" s="17"/>
      <c r="D25" s="71" t="s">
        <v>36</v>
      </c>
      <c r="E25" s="43"/>
      <c r="F25" s="43"/>
      <c r="G25" s="55"/>
      <c r="H25" s="55"/>
      <c r="I25" s="55"/>
      <c r="J25" s="55"/>
      <c r="K25" s="55"/>
      <c r="L25" s="55"/>
      <c r="M25" s="43"/>
      <c r="N25" s="43"/>
      <c r="O25" s="43"/>
      <c r="P25" s="43"/>
      <c r="Q25" s="43"/>
      <c r="R25" s="18"/>
      <c r="S25" s="9"/>
    </row>
    <row r="26" spans="2:21" x14ac:dyDescent="0.25">
      <c r="B26" s="8"/>
      <c r="C26" s="17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18"/>
      <c r="S26" s="9"/>
    </row>
    <row r="27" spans="2:21" ht="15.75" customHeight="1" x14ac:dyDescent="0.25">
      <c r="B27" s="8"/>
      <c r="C27" s="17"/>
      <c r="D27" s="9"/>
      <c r="E27" s="131" t="s">
        <v>14</v>
      </c>
      <c r="F27" s="132" t="s">
        <v>3</v>
      </c>
      <c r="G27" s="132"/>
      <c r="H27" s="20"/>
      <c r="I27" s="21"/>
      <c r="J27" s="131" t="s">
        <v>15</v>
      </c>
      <c r="K27" s="132" t="s">
        <v>3</v>
      </c>
      <c r="L27" s="132"/>
      <c r="M27" s="129" t="s">
        <v>5</v>
      </c>
      <c r="N27" s="129" t="s">
        <v>6</v>
      </c>
      <c r="O27" s="129" t="s">
        <v>7</v>
      </c>
      <c r="P27" s="129" t="s">
        <v>8</v>
      </c>
      <c r="Q27" s="129" t="s">
        <v>9</v>
      </c>
      <c r="R27" s="22"/>
      <c r="S27" s="9"/>
    </row>
    <row r="28" spans="2:21" ht="15.75" customHeight="1" x14ac:dyDescent="0.25">
      <c r="B28" s="8"/>
      <c r="C28" s="17"/>
      <c r="D28" s="30"/>
      <c r="E28" s="131"/>
      <c r="F28" s="31" t="s">
        <v>16</v>
      </c>
      <c r="G28" s="32" t="s">
        <v>17</v>
      </c>
      <c r="H28" s="20"/>
      <c r="I28" s="21"/>
      <c r="J28" s="131"/>
      <c r="K28" s="31" t="s">
        <v>18</v>
      </c>
      <c r="L28" s="31" t="s">
        <v>19</v>
      </c>
      <c r="M28" s="129"/>
      <c r="N28" s="129"/>
      <c r="O28" s="129"/>
      <c r="P28" s="129"/>
      <c r="Q28" s="129"/>
      <c r="R28" s="22"/>
      <c r="S28" s="9"/>
    </row>
    <row r="29" spans="2:21" ht="31.5" customHeight="1" x14ac:dyDescent="0.25">
      <c r="B29" s="8"/>
      <c r="C29" s="17"/>
      <c r="D29" s="23"/>
      <c r="E29" s="24" t="s">
        <v>20</v>
      </c>
      <c r="F29" s="3">
        <v>162.5</v>
      </c>
      <c r="G29" s="3">
        <v>0</v>
      </c>
      <c r="H29" s="20"/>
      <c r="I29" s="21"/>
      <c r="J29" s="24" t="s">
        <v>11</v>
      </c>
      <c r="K29" s="33" t="s">
        <v>21</v>
      </c>
      <c r="L29" s="1">
        <v>0</v>
      </c>
      <c r="M29" s="34"/>
      <c r="N29" s="34"/>
      <c r="O29" s="34"/>
      <c r="P29" s="34"/>
      <c r="Q29" s="34"/>
      <c r="R29" s="22"/>
      <c r="S29" s="9"/>
    </row>
    <row r="30" spans="2:21" ht="31.5" customHeight="1" x14ac:dyDescent="0.25">
      <c r="B30" s="8"/>
      <c r="C30" s="17"/>
      <c r="D30" s="70" t="str">
        <f>IF(AND((COUNTIF(M29:Q32,"x")+COUNTIF(M29:Q32,"X")&gt;0),(NOT(OR(D29="x",D29="X")))),"Das Halbtagsmodul ist zwingend auszuwählen.","")</f>
        <v/>
      </c>
      <c r="E30" s="43"/>
      <c r="F30" s="56"/>
      <c r="G30" s="56"/>
      <c r="H30" s="57"/>
      <c r="I30" s="35"/>
      <c r="J30" s="24" t="s">
        <v>22</v>
      </c>
      <c r="K30" s="115">
        <v>3.25</v>
      </c>
      <c r="L30" s="1">
        <v>9.75</v>
      </c>
      <c r="M30" s="23"/>
      <c r="N30" s="23"/>
      <c r="O30" s="23"/>
      <c r="P30" s="23"/>
      <c r="Q30" s="23"/>
      <c r="R30" s="18"/>
      <c r="S30" s="9"/>
    </row>
    <row r="31" spans="2:21" ht="31.5" customHeight="1" x14ac:dyDescent="0.25">
      <c r="B31" s="8"/>
      <c r="C31" s="17"/>
      <c r="D31" s="43"/>
      <c r="E31" s="43"/>
      <c r="F31" s="43"/>
      <c r="G31" s="57"/>
      <c r="H31" s="57"/>
      <c r="I31" s="35"/>
      <c r="J31" s="24" t="s">
        <v>23</v>
      </c>
      <c r="K31" s="1">
        <v>13</v>
      </c>
      <c r="L31" s="1">
        <v>19.5</v>
      </c>
      <c r="M31" s="23"/>
      <c r="N31" s="23"/>
      <c r="O31" s="23"/>
      <c r="P31" s="23"/>
      <c r="Q31" s="23"/>
      <c r="R31" s="18"/>
      <c r="S31" s="9"/>
    </row>
    <row r="32" spans="2:21" ht="31.5" customHeight="1" x14ac:dyDescent="0.25">
      <c r="B32" s="8"/>
      <c r="C32" s="17"/>
      <c r="D32" s="43"/>
      <c r="E32" s="43"/>
      <c r="F32" s="43"/>
      <c r="G32" s="57"/>
      <c r="H32" s="57"/>
      <c r="I32" s="35"/>
      <c r="J32" s="24" t="s">
        <v>13</v>
      </c>
      <c r="K32" s="130">
        <v>3.25</v>
      </c>
      <c r="L32" s="130"/>
      <c r="M32" s="23"/>
      <c r="N32" s="23"/>
      <c r="O32" s="23"/>
      <c r="P32" s="23"/>
      <c r="Q32" s="23"/>
      <c r="R32" s="18"/>
      <c r="S32" s="9"/>
      <c r="U32" s="69"/>
    </row>
    <row r="33" spans="2:19" x14ac:dyDescent="0.25">
      <c r="B33" s="8"/>
      <c r="C33" s="17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18"/>
      <c r="S33" s="9"/>
    </row>
    <row r="34" spans="2:19" ht="15" x14ac:dyDescent="0.25">
      <c r="B34" s="8"/>
      <c r="C34" s="17"/>
      <c r="D34" s="54" t="s">
        <v>24</v>
      </c>
      <c r="E34" s="43"/>
      <c r="F34" s="43"/>
      <c r="G34" s="55"/>
      <c r="H34" s="55"/>
      <c r="I34" s="55"/>
      <c r="J34" s="55"/>
      <c r="K34" s="55"/>
      <c r="L34" s="43"/>
      <c r="M34" s="67" t="str">
        <f>IF(AND(COUNTIF($M$29:$Q$29,"x")&gt;0,COUNTIF($M$32:$Q$32,"x")&gt;0),"Achtung: Sie müssen sich zwischen dem Früh- und dem Spätmodul entscheiden.","")</f>
        <v/>
      </c>
      <c r="N34" s="43"/>
      <c r="O34" s="43"/>
      <c r="P34" s="43"/>
      <c r="Q34" s="43"/>
      <c r="R34" s="18"/>
      <c r="S34" s="9"/>
    </row>
    <row r="35" spans="2:19" ht="15" x14ac:dyDescent="0.25">
      <c r="B35" s="8"/>
      <c r="C35" s="17"/>
      <c r="D35" s="54"/>
      <c r="E35" s="43"/>
      <c r="F35" s="43"/>
      <c r="G35" s="55"/>
      <c r="H35" s="55"/>
      <c r="I35" s="55"/>
      <c r="J35" s="55"/>
      <c r="K35" s="55"/>
      <c r="L35" s="43"/>
      <c r="M35" s="43"/>
      <c r="N35" s="43"/>
      <c r="O35" s="43"/>
      <c r="P35" s="113"/>
      <c r="Q35" s="113"/>
      <c r="R35" s="18"/>
      <c r="S35" s="9"/>
    </row>
    <row r="36" spans="2:19" ht="31.5" customHeight="1" x14ac:dyDescent="0.25">
      <c r="B36" s="8"/>
      <c r="C36" s="17"/>
      <c r="D36" s="43"/>
      <c r="E36" s="36" t="s">
        <v>25</v>
      </c>
      <c r="F36" s="125" t="s">
        <v>26</v>
      </c>
      <c r="G36" s="125"/>
      <c r="H36" s="43"/>
      <c r="I36" s="43"/>
      <c r="J36" s="36" t="s">
        <v>27</v>
      </c>
      <c r="K36" s="125" t="s">
        <v>28</v>
      </c>
      <c r="L36" s="125"/>
      <c r="M36" s="126" t="s">
        <v>29</v>
      </c>
      <c r="N36" s="126"/>
      <c r="O36" s="58"/>
      <c r="P36" s="58"/>
      <c r="Q36" s="114"/>
      <c r="R36" s="18"/>
      <c r="S36" s="9"/>
    </row>
    <row r="37" spans="2:19" ht="31.5" customHeight="1" x14ac:dyDescent="0.25">
      <c r="B37" s="8"/>
      <c r="C37" s="17"/>
      <c r="D37" s="37" t="str">
        <f>IF(D29="x","x","")</f>
        <v/>
      </c>
      <c r="E37" s="38" t="s">
        <v>32</v>
      </c>
      <c r="F37" s="127">
        <v>15</v>
      </c>
      <c r="G37" s="127"/>
      <c r="H37" s="43"/>
      <c r="I37" s="37" t="str">
        <f>IF(COUNTIF(M30:Q32,"x")&gt;0,"x","")</f>
        <v/>
      </c>
      <c r="J37" s="38" t="s">
        <v>30</v>
      </c>
      <c r="K37" s="127">
        <v>95</v>
      </c>
      <c r="L37" s="127"/>
      <c r="M37" s="128">
        <v>19</v>
      </c>
      <c r="N37" s="128"/>
      <c r="O37" s="58"/>
      <c r="P37" s="58"/>
      <c r="Q37" s="58"/>
      <c r="R37" s="18"/>
      <c r="S37" s="9"/>
    </row>
    <row r="38" spans="2:19" ht="15" thickBot="1" x14ac:dyDescent="0.3">
      <c r="B38" s="8"/>
      <c r="C38" s="27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9"/>
      <c r="S38" s="9"/>
    </row>
    <row r="39" spans="2:19" ht="14.45" customHeight="1" thickBot="1" x14ac:dyDescent="0.3">
      <c r="B39" s="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9"/>
    </row>
    <row r="40" spans="2:19" ht="14.45" customHeight="1" x14ac:dyDescent="0.25">
      <c r="B40" s="8"/>
      <c r="C40" s="14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6"/>
      <c r="S40" s="9"/>
    </row>
    <row r="41" spans="2:19" ht="14.1" customHeight="1" x14ac:dyDescent="0.25">
      <c r="B41" s="8"/>
      <c r="C41" s="66"/>
      <c r="D41" s="73" t="s">
        <v>37</v>
      </c>
      <c r="E41" s="42"/>
      <c r="F41" s="42"/>
      <c r="G41" s="42"/>
      <c r="H41" s="42"/>
      <c r="I41" s="42"/>
      <c r="J41" s="42"/>
      <c r="K41" s="45"/>
      <c r="L41" s="45"/>
      <c r="M41" s="43"/>
      <c r="N41" s="43"/>
      <c r="O41" s="43"/>
      <c r="P41" s="43"/>
      <c r="Q41" s="46"/>
      <c r="R41" s="64"/>
      <c r="S41" s="9"/>
    </row>
    <row r="42" spans="2:19" ht="15" x14ac:dyDescent="0.25">
      <c r="B42" s="8"/>
      <c r="C42" s="65"/>
      <c r="D42" s="43"/>
      <c r="E42" s="45"/>
      <c r="F42" s="45"/>
      <c r="G42" s="45"/>
      <c r="H42" s="45"/>
      <c r="I42" s="45"/>
      <c r="J42" s="45"/>
      <c r="K42" s="45"/>
      <c r="L42" s="45"/>
      <c r="M42" s="43"/>
      <c r="N42" s="43"/>
      <c r="O42" s="43"/>
      <c r="P42" s="43"/>
      <c r="Q42" s="53"/>
      <c r="R42" s="64"/>
      <c r="S42" s="9"/>
    </row>
    <row r="43" spans="2:19" ht="15.75" customHeight="1" x14ac:dyDescent="0.25">
      <c r="B43" s="8"/>
      <c r="C43" s="17"/>
      <c r="D43" s="9"/>
      <c r="E43" s="131" t="s">
        <v>14</v>
      </c>
      <c r="F43" s="132" t="s">
        <v>3</v>
      </c>
      <c r="G43" s="132"/>
      <c r="H43" s="20"/>
      <c r="I43" s="21"/>
      <c r="J43" s="131" t="s">
        <v>15</v>
      </c>
      <c r="K43" s="132" t="s">
        <v>3</v>
      </c>
      <c r="L43" s="132"/>
      <c r="M43" s="129" t="s">
        <v>5</v>
      </c>
      <c r="N43" s="129" t="s">
        <v>6</v>
      </c>
      <c r="O43" s="129" t="s">
        <v>7</v>
      </c>
      <c r="P43" s="129" t="s">
        <v>8</v>
      </c>
      <c r="Q43" s="129" t="s">
        <v>9</v>
      </c>
      <c r="R43" s="22"/>
      <c r="S43" s="9"/>
    </row>
    <row r="44" spans="2:19" ht="15.75" customHeight="1" x14ac:dyDescent="0.25">
      <c r="B44" s="8"/>
      <c r="C44" s="17"/>
      <c r="D44" s="30"/>
      <c r="E44" s="131"/>
      <c r="F44" s="31" t="s">
        <v>16</v>
      </c>
      <c r="G44" s="32" t="s">
        <v>17</v>
      </c>
      <c r="H44" s="20"/>
      <c r="I44" s="21"/>
      <c r="J44" s="131"/>
      <c r="K44" s="31" t="s">
        <v>18</v>
      </c>
      <c r="L44" s="31" t="s">
        <v>19</v>
      </c>
      <c r="M44" s="129"/>
      <c r="N44" s="129"/>
      <c r="O44" s="129"/>
      <c r="P44" s="129"/>
      <c r="Q44" s="129"/>
      <c r="R44" s="22"/>
      <c r="S44" s="9"/>
    </row>
    <row r="45" spans="2:19" ht="31.5" customHeight="1" x14ac:dyDescent="0.25">
      <c r="B45" s="8"/>
      <c r="C45" s="17"/>
      <c r="D45" s="23"/>
      <c r="E45" s="24" t="s">
        <v>20</v>
      </c>
      <c r="F45" s="3">
        <v>162.5</v>
      </c>
      <c r="G45" s="3">
        <v>0</v>
      </c>
      <c r="H45" s="20"/>
      <c r="I45" s="21"/>
      <c r="J45" s="24" t="s">
        <v>33</v>
      </c>
      <c r="K45" s="33" t="s">
        <v>21</v>
      </c>
      <c r="L45" s="1">
        <v>0</v>
      </c>
      <c r="M45" s="34"/>
      <c r="N45" s="34"/>
      <c r="O45" s="34"/>
      <c r="P45" s="34"/>
      <c r="Q45" s="34"/>
      <c r="R45" s="22"/>
      <c r="S45" s="9"/>
    </row>
    <row r="46" spans="2:19" ht="31.5" customHeight="1" x14ac:dyDescent="0.25">
      <c r="B46" s="8"/>
      <c r="C46" s="17"/>
      <c r="D46" s="70" t="str">
        <f>IF(AND((COUNTIF(M45:Q46,"x")+COUNTIF(M45:Q46,"X")&gt;0),(NOT(OR(D45="x",D45="X")))),"Das Halbtagsmodul ist zwingend auszuwählen.","")</f>
        <v/>
      </c>
      <c r="E46" s="43"/>
      <c r="F46" s="56"/>
      <c r="G46" s="56"/>
      <c r="H46" s="57"/>
      <c r="I46" s="35"/>
      <c r="J46" s="24" t="s">
        <v>22</v>
      </c>
      <c r="K46" s="1">
        <v>3.25</v>
      </c>
      <c r="L46" s="1">
        <v>6.5</v>
      </c>
      <c r="M46" s="23"/>
      <c r="N46" s="23"/>
      <c r="O46" s="23"/>
      <c r="P46" s="23"/>
      <c r="Q46" s="23"/>
      <c r="R46" s="18"/>
      <c r="S46" s="9"/>
    </row>
    <row r="47" spans="2:19" x14ac:dyDescent="0.25">
      <c r="B47" s="8"/>
      <c r="C47" s="17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18"/>
      <c r="S47" s="9"/>
    </row>
    <row r="48" spans="2:19" ht="15" x14ac:dyDescent="0.25">
      <c r="B48" s="8"/>
      <c r="C48" s="17"/>
      <c r="D48" s="54" t="s">
        <v>24</v>
      </c>
      <c r="E48" s="43"/>
      <c r="F48" s="43"/>
      <c r="G48" s="55"/>
      <c r="H48" s="55"/>
      <c r="I48" s="55"/>
      <c r="J48" s="55"/>
      <c r="K48" s="55"/>
      <c r="L48" s="43"/>
      <c r="M48" s="43"/>
      <c r="N48" s="43"/>
      <c r="O48" s="43"/>
      <c r="P48" s="43"/>
      <c r="Q48" s="43"/>
      <c r="R48" s="18"/>
      <c r="S48" s="9"/>
    </row>
    <row r="49" spans="2:19" ht="15" x14ac:dyDescent="0.25">
      <c r="B49" s="8"/>
      <c r="C49" s="17"/>
      <c r="D49" s="54"/>
      <c r="E49" s="43"/>
      <c r="F49" s="43"/>
      <c r="G49" s="55"/>
      <c r="H49" s="55"/>
      <c r="I49" s="55"/>
      <c r="J49" s="55"/>
      <c r="K49" s="55"/>
      <c r="L49" s="43"/>
      <c r="M49" s="43"/>
      <c r="N49" s="43"/>
      <c r="O49" s="43"/>
      <c r="P49" s="43"/>
      <c r="Q49" s="43"/>
      <c r="R49" s="18"/>
      <c r="S49" s="9"/>
    </row>
    <row r="50" spans="2:19" ht="31.5" customHeight="1" x14ac:dyDescent="0.25">
      <c r="B50" s="8"/>
      <c r="C50" s="17"/>
      <c r="D50" s="43"/>
      <c r="E50" s="36" t="s">
        <v>27</v>
      </c>
      <c r="F50" s="125" t="s">
        <v>28</v>
      </c>
      <c r="G50" s="125"/>
      <c r="H50" s="126" t="s">
        <v>29</v>
      </c>
      <c r="I50" s="126"/>
      <c r="J50" s="126"/>
      <c r="K50" s="60"/>
      <c r="L50" s="60"/>
      <c r="M50" s="60"/>
      <c r="N50" s="60"/>
      <c r="O50" s="58"/>
      <c r="P50" s="58"/>
      <c r="Q50" s="58"/>
      <c r="R50" s="18"/>
      <c r="S50" s="9"/>
    </row>
    <row r="51" spans="2:19" ht="31.5" customHeight="1" x14ac:dyDescent="0.25">
      <c r="B51" s="8"/>
      <c r="C51" s="17"/>
      <c r="D51" s="37" t="str">
        <f>IF(COUNTIF(M46:Q46,"x")&gt;0,"x","")</f>
        <v/>
      </c>
      <c r="E51" s="38" t="s">
        <v>30</v>
      </c>
      <c r="F51" s="127">
        <v>95</v>
      </c>
      <c r="G51" s="127"/>
      <c r="H51" s="128">
        <v>19</v>
      </c>
      <c r="I51" s="128"/>
      <c r="J51" s="128"/>
      <c r="K51" s="60"/>
      <c r="L51" s="60"/>
      <c r="M51" s="60"/>
      <c r="N51" s="60"/>
      <c r="O51" s="58"/>
      <c r="P51" s="58"/>
      <c r="Q51" s="58"/>
      <c r="R51" s="18"/>
      <c r="S51" s="9"/>
    </row>
    <row r="52" spans="2:19" x14ac:dyDescent="0.25">
      <c r="B52" s="8"/>
      <c r="C52" s="17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18"/>
      <c r="S52" s="9"/>
    </row>
    <row r="53" spans="2:19" ht="15" thickBot="1" x14ac:dyDescent="0.3">
      <c r="B53" s="8"/>
      <c r="C53" s="27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9"/>
      <c r="S53" s="9"/>
    </row>
    <row r="54" spans="2:19" ht="15" thickBot="1" x14ac:dyDescent="0.3">
      <c r="B54" s="8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9"/>
    </row>
    <row r="55" spans="2:19" ht="15.75" thickBot="1" x14ac:dyDescent="0.3">
      <c r="B55" s="8"/>
      <c r="C55" s="43"/>
      <c r="D55" s="43"/>
      <c r="E55" s="45"/>
      <c r="F55" s="45"/>
      <c r="G55" s="45"/>
      <c r="H55" s="45"/>
      <c r="I55" s="45"/>
      <c r="J55" s="45"/>
      <c r="K55" s="45"/>
      <c r="L55" s="45"/>
      <c r="M55" s="43"/>
      <c r="N55" s="43"/>
      <c r="O55" s="43"/>
      <c r="P55" s="74" t="s">
        <v>31</v>
      </c>
      <c r="Q55" s="39" cm="1">
        <f t="array" ref="Q55">0+IF(D15="x",F15,0)+IF(D16="x",F16,0)+IF(M15="x",K15,0)+IF(N15="x",K15,0)+IF(O15="x",K15,0)+IF(P15="x",K15,0)+IF(Q15="x",K15,0)+IF(M16="x",K16,0)+IF(N16="x",K16,0)+IF(O16="x",K16,0)+IF(P16="x",K16,0)+IF(Q16="x",K16,0)+IF(D21="x",F21,0)+IF(AND(OR(D15="x",D16="x"),I21="x"),K21,0)+IF(D29="x",G29,0)+IF(COUNTIF(M29:Q29,"x")&gt;0,SUMPRODUCT((M29:Q29="x")*L29),0)+IF(AND(M29&lt;&gt;"x",M30="x"),K30,IF(AND(M29="x",M30="x"),L30,0))+IF(AND(N29&lt;&gt;"x",N30="x"),K30,IF(AND(N29="x",N30="x"),L30,0))+IF(AND(O29&lt;&gt;"x",O30="x"),K30,IF(AND(O29="x",O30="x"),L30,0))+IF(AND(P29&lt;&gt;"x",P30="x"),K30,IF(AND(P29="x",P30="x"),L30,0))+IF(AND(Q29&lt;&gt;"x",Q30="x"),K30,IF(AND(Q29="x",Q30="x"),L30,0))+IF(AND(M29&lt;&gt;"x",M31="x"),K31,IF(AND(M29="x",M31="x"),L31,0))+IF(AND(N29&lt;&gt;"x",N31="x"),K31,IF(AND(N29="x",N31="x"),L31,0))+IF(AND(O29&lt;&gt;"x",O31="x"),K31,IF(AND(O29="x",O31="x"),L31,0))+IF(AND(P29&lt;&gt;"x",P31="x"),K31,IF(AND(P29="x",P31="x"),L31,0))+IF(AND(Q29&lt;&gt;"x",Q31="x"),K31,IF(AND(Q29="x",Q31="x"),L31,0))+IF(D37="x",F37,0)+IF(COUNTIF(M32:Q32,"x")&gt;0,SUMPRODUCT((M32:Q32="x")*K32),0)+IF(AND(COUNTIF(M30:Q31,"x")&gt;0,I37="x"),SUMPRODUCT((M30:Q31="x")*M37),0)+IF(D45="x",G45,0)+IF(M45="x",L45,0)+IF(N45="x",L45,0)+IF(O45="x",L45,0)+IF(P45="x",L45,0)+IF(Q45="x",L45,0)+IF(AND(M45&lt;&gt;"x",M46="x"),K46,IF(AND(M45="x",M46="x"),L46,0))+IF(AND(N45&lt;&gt;"x",N46="x"),K46,IF(AND(N45="x",N46="x"),L46,0))+IF(AND(O45&lt;&gt;"x",O46="x"),K46,IF(AND(O45="x",O46="x"),L46,0))+IF(AND(P45&lt;&gt;"x",P46="x"),K46,IF(AND(P45="x",P46="x"),L46,0))+IF(AND(Q45&lt;&gt;"x",Q46="x"),K46,IF(AND(Q45="x",Q46="x"),L46,0))+IF(AND(COUNTIF(M46:Q46,"x")&gt;0,D51="x"),SUMPRODUCT((M46:Q46="x")*H51),0)</f>
        <v>0</v>
      </c>
      <c r="R55" s="59"/>
      <c r="S55" s="9"/>
    </row>
    <row r="56" spans="2:19" x14ac:dyDescent="0.25"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30"/>
    </row>
  </sheetData>
  <sheetProtection algorithmName="SHA-512" hashValue="MbG67OAI0AQdmVUq2X7nIOoxWV9rxM0p6fCijZomc8xqw9lFJDDvFU0CoQ6CGWO076bpxr5qW14OxPFLuySQGA==" saltValue="Fw71y+4R7JmromRGGUpLTQ==" spinCount="100000" sheet="1" objects="1" scenarios="1"/>
  <mergeCells count="45">
    <mergeCell ref="O43:O44"/>
    <mergeCell ref="P43:P44"/>
    <mergeCell ref="Q43:Q44"/>
    <mergeCell ref="F50:G50"/>
    <mergeCell ref="H50:J50"/>
    <mergeCell ref="F51:G51"/>
    <mergeCell ref="H51:J51"/>
    <mergeCell ref="F37:G37"/>
    <mergeCell ref="K37:L37"/>
    <mergeCell ref="M37:N37"/>
    <mergeCell ref="N43:N44"/>
    <mergeCell ref="E43:E44"/>
    <mergeCell ref="F43:G43"/>
    <mergeCell ref="J43:J44"/>
    <mergeCell ref="K43:L43"/>
    <mergeCell ref="M43:M44"/>
    <mergeCell ref="O27:O28"/>
    <mergeCell ref="P27:P28"/>
    <mergeCell ref="Q27:Q28"/>
    <mergeCell ref="K32:L32"/>
    <mergeCell ref="F36:G36"/>
    <mergeCell ref="K36:L36"/>
    <mergeCell ref="M36:N36"/>
    <mergeCell ref="M20:N20"/>
    <mergeCell ref="F21:G21"/>
    <mergeCell ref="K21:L21"/>
    <mergeCell ref="M21:N21"/>
    <mergeCell ref="E27:E28"/>
    <mergeCell ref="F27:G27"/>
    <mergeCell ref="J27:J28"/>
    <mergeCell ref="K27:L27"/>
    <mergeCell ref="M27:M28"/>
    <mergeCell ref="N27:N28"/>
    <mergeCell ref="F15:G15"/>
    <mergeCell ref="K15:L15"/>
    <mergeCell ref="F16:G16"/>
    <mergeCell ref="K16:L16"/>
    <mergeCell ref="F20:G20"/>
    <mergeCell ref="K20:L20"/>
    <mergeCell ref="K14:L14"/>
    <mergeCell ref="C6:E6"/>
    <mergeCell ref="F6:J6"/>
    <mergeCell ref="C7:E7"/>
    <mergeCell ref="F7:J7"/>
    <mergeCell ref="F14:G14"/>
  </mergeCells>
  <dataValidations count="16">
    <dataValidation type="custom" allowBlank="1" showInputMessage="1" showErrorMessage="1" errorTitle="Achtung!" error="Es kann nur das 3/4-Modul oder das Ganztagsmodul ausgewählt werden." sqref="N30:Q30">
      <formula1>AND(N31&lt;&gt;"x",N31&lt;&gt;"X")</formula1>
    </dataValidation>
    <dataValidation type="custom" showErrorMessage="1" errorTitle="Achtung!" error="Das Spätmodul kann nur ausgewählt werden, wenn auch das Ganztagsmodul ausgewählt wurde." sqref="M32:Q32">
      <formula1>OR(M31="x",M31="X")</formula1>
    </dataValidation>
    <dataValidation type="custom" allowBlank="1" showInputMessage="1" showErrorMessage="1" errorTitle="Achtung!" error="Es kann nur das 3/4-Modul oder das Ganztagsmodul ausgewählt werden." sqref="M31:Q31">
      <formula1>AND(M30&lt;&gt;"x",M30&lt;&gt;"X")</formula1>
    </dataValidation>
    <dataValidation type="custom" showErrorMessage="1" errorTitle="Achtung!" error="Es kann nur das 3/4-Modul oder das Ganztagsmodul ausgewählt werden." sqref="M30">
      <formula1>AND(M31&lt;&gt;"x",M31&lt;&gt;"X")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P15">
      <formula1>AND(OR(D15="x",D15="X",D16="x",D16="X"),AND(P16&lt;&gt;"x",P16&lt;&gt;"X"))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O15">
      <formula1>AND(OR(D15="x",D15="X",D16="x",D16="X"),AND(O16&lt;&gt;"x",O16&lt;&gt;"X"))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N15">
      <formula1>AND(OR(D15="x",D15="X",D16="x",D16="X"),AND(N16&lt;&gt;"x",N16&lt;&gt;"X"))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M15">
      <formula1>AND(OR(D15="x",D15="X",D16="x",D16="X"),AND(M16&lt;&gt;"x",M16&lt;&gt;"X"))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Q16">
      <formula1>AND(OR(D16="x",D16="X"),OR(Q15&lt;&gt;"x",Q15&lt;&gt;"X"))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P16">
      <formula1>AND(OR(D16="x",D16="X"),OR(P15&lt;&gt;"x",P15&lt;&gt;"X"))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O16">
      <formula1>AND(OR(D16="x",D16="X"),OR(O15&lt;&gt;"x",O15&lt;&gt;"X"))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N16">
      <formula1>AND(OR(D16="x",D16="X"),OR(N15&lt;&gt;"x",N15&lt;&gt;"X"))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M16">
      <formula1>AND(OR(D16="x",D16="X"),OR(M15&lt;&gt;"x",M15&lt;&gt;"X"))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Q15">
      <formula1>AND(OR(D15="x",D15="X",D16="x",D16="X"),AND(Q16&lt;&gt;"x",Q16&lt;&gt;"X"))</formula1>
    </dataValidation>
    <dataValidation type="custom" allowBlank="1" showInputMessage="1" showErrorMessage="1" error="Das 3/4 Modul und das Ganztagsmodul können nicht gleichzeitig ausgewählt werden. Entscheiden Sie sich für eines der beiden Module." sqref="D16:D17">
      <formula1>D15&lt;&gt;OR("x","X")</formula1>
    </dataValidation>
    <dataValidation type="custom" allowBlank="1" showInputMessage="1" showErrorMessage="1" error="Das 3/4 Modul und das Ganztagsmodul können nicht gleichzeitig ausgewählt werden. Entscheiden Sie sich für eines der beiden Module." sqref="D15">
      <formula1>D16&lt;&gt;OR("x","X")</formula1>
    </dataValidation>
  </dataValidations>
  <pageMargins left="0.7" right="0.7" top="0.75" bottom="0.75" header="0.511811023622047" footer="0.511811023622047"/>
  <pageSetup paperSize="9" orientation="portrait" horizontalDpi="300" verticalDpi="300" r:id="rId1"/>
  <ignoredErrors>
    <ignoredError sqref="D5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2:U56"/>
  <sheetViews>
    <sheetView zoomScale="80" zoomScaleNormal="80" workbookViewId="0"/>
  </sheetViews>
  <sheetFormatPr baseColWidth="10" defaultColWidth="9.140625" defaultRowHeight="14.25" x14ac:dyDescent="0.25"/>
  <cols>
    <col min="1" max="3" width="2.85546875" style="4" customWidth="1"/>
    <col min="4" max="4" width="5.85546875" style="4" customWidth="1"/>
    <col min="5" max="5" width="30.85546875" style="4" customWidth="1"/>
    <col min="6" max="7" width="23.140625" style="4" customWidth="1"/>
    <col min="8" max="9" width="5.85546875" style="4" customWidth="1"/>
    <col min="10" max="10" width="30.85546875" style="4" customWidth="1"/>
    <col min="11" max="12" width="35.85546875" style="4" customWidth="1"/>
    <col min="13" max="17" width="20.85546875" style="4" customWidth="1"/>
    <col min="18" max="20" width="2.85546875" style="4" customWidth="1"/>
    <col min="21" max="16384" width="9.140625" style="4"/>
  </cols>
  <sheetData>
    <row r="2" spans="2:19" x14ac:dyDescent="0.25"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7"/>
    </row>
    <row r="3" spans="2:19" ht="15" x14ac:dyDescent="0.25">
      <c r="B3" s="8"/>
      <c r="C3" s="71" t="s">
        <v>34</v>
      </c>
      <c r="D3" s="43"/>
      <c r="E3" s="45"/>
      <c r="F3" s="45"/>
      <c r="G3" s="45"/>
      <c r="H3" s="45"/>
      <c r="I3" s="45"/>
      <c r="J3" s="45"/>
      <c r="K3" s="45"/>
      <c r="L3" s="45"/>
      <c r="M3" s="124" t="s">
        <v>71</v>
      </c>
      <c r="N3" s="43"/>
      <c r="O3" s="43"/>
      <c r="P3" s="43"/>
      <c r="Q3" s="46"/>
      <c r="R3" s="46"/>
      <c r="S3" s="9"/>
    </row>
    <row r="4" spans="2:19" ht="15" x14ac:dyDescent="0.25">
      <c r="B4" s="8"/>
      <c r="C4" s="72" t="s">
        <v>0</v>
      </c>
      <c r="D4" s="43"/>
      <c r="E4" s="45"/>
      <c r="F4" s="45"/>
      <c r="G4" s="45"/>
      <c r="H4" s="45"/>
      <c r="I4" s="45"/>
      <c r="J4" s="45"/>
      <c r="K4" s="45"/>
      <c r="L4" s="45"/>
      <c r="M4" s="43"/>
      <c r="N4" s="43"/>
      <c r="O4" s="43"/>
      <c r="P4" s="43"/>
      <c r="Q4" s="46"/>
      <c r="R4" s="46"/>
      <c r="S4" s="9"/>
    </row>
    <row r="5" spans="2:19" ht="15.75" thickBot="1" x14ac:dyDescent="0.3">
      <c r="B5" s="8"/>
      <c r="C5" s="44"/>
      <c r="D5" s="43"/>
      <c r="E5" s="45"/>
      <c r="F5" s="45"/>
      <c r="G5" s="45"/>
      <c r="H5" s="45"/>
      <c r="I5" s="45"/>
      <c r="J5" s="45"/>
      <c r="K5" s="45"/>
      <c r="L5" s="45"/>
      <c r="M5" s="43"/>
      <c r="N5" s="43"/>
      <c r="O5" s="43"/>
      <c r="P5" s="43"/>
      <c r="Q5" s="46"/>
      <c r="R5" s="46"/>
      <c r="S5" s="9"/>
    </row>
    <row r="6" spans="2:19" ht="31.5" customHeight="1" x14ac:dyDescent="0.25">
      <c r="B6" s="8"/>
      <c r="C6" s="142" t="s">
        <v>67</v>
      </c>
      <c r="D6" s="143"/>
      <c r="E6" s="144"/>
      <c r="F6" s="136"/>
      <c r="G6" s="137"/>
      <c r="H6" s="137"/>
      <c r="I6" s="137"/>
      <c r="J6" s="138"/>
      <c r="K6" s="67" t="str">
        <f>IF(F6="","     Tragen Sie bitte den Namen des Kindes ein","")</f>
        <v xml:space="preserve">     Tragen Sie bitte den Namen des Kindes ein</v>
      </c>
      <c r="L6" s="75"/>
      <c r="M6" s="43"/>
      <c r="N6" s="43"/>
      <c r="O6" s="43"/>
      <c r="P6" s="43"/>
      <c r="Q6" s="46"/>
      <c r="R6" s="46"/>
      <c r="S6" s="9"/>
    </row>
    <row r="7" spans="2:19" ht="31.5" customHeight="1" thickBot="1" x14ac:dyDescent="0.3">
      <c r="B7" s="8"/>
      <c r="C7" s="145" t="s">
        <v>68</v>
      </c>
      <c r="D7" s="146"/>
      <c r="E7" s="147"/>
      <c r="F7" s="139"/>
      <c r="G7" s="140"/>
      <c r="H7" s="140"/>
      <c r="I7" s="140"/>
      <c r="J7" s="141"/>
      <c r="K7" s="67" t="str">
        <f>IF(F7="","     Tragen Sie bitte das Alter des Kindes ein","")</f>
        <v xml:space="preserve">     Tragen Sie bitte das Alter des Kindes ein</v>
      </c>
      <c r="L7" s="43"/>
      <c r="M7" s="43"/>
      <c r="N7" s="43"/>
      <c r="O7" s="43"/>
      <c r="P7" s="43"/>
      <c r="Q7" s="46"/>
      <c r="R7" s="46"/>
      <c r="S7" s="9"/>
    </row>
    <row r="8" spans="2:19" ht="14.45" customHeight="1" x14ac:dyDescent="0.25">
      <c r="B8" s="8"/>
      <c r="C8" s="47"/>
      <c r="D8" s="48"/>
      <c r="E8" s="49"/>
      <c r="F8" s="49"/>
      <c r="G8" s="49"/>
      <c r="H8" s="49"/>
      <c r="I8" s="49"/>
      <c r="J8" s="49"/>
      <c r="K8" s="45"/>
      <c r="L8" s="45"/>
      <c r="M8" s="43"/>
      <c r="N8" s="43"/>
      <c r="O8" s="43"/>
      <c r="P8" s="43"/>
      <c r="Q8" s="46"/>
      <c r="R8" s="46"/>
      <c r="S8" s="9"/>
    </row>
    <row r="9" spans="2:19" ht="31.5" customHeight="1" x14ac:dyDescent="0.25">
      <c r="B9" s="8"/>
      <c r="C9" s="10" t="s">
        <v>1</v>
      </c>
      <c r="D9" s="11"/>
      <c r="E9" s="12"/>
      <c r="F9" s="12"/>
      <c r="G9" s="12"/>
      <c r="H9" s="12"/>
      <c r="I9" s="12"/>
      <c r="J9" s="13"/>
      <c r="K9" s="45"/>
      <c r="L9" s="45"/>
      <c r="M9" s="43"/>
      <c r="N9" s="43"/>
      <c r="O9" s="43"/>
      <c r="P9" s="43"/>
      <c r="Q9" s="46"/>
      <c r="R9" s="46"/>
      <c r="S9" s="9"/>
    </row>
    <row r="10" spans="2:19" ht="14.45" customHeight="1" thickBot="1" x14ac:dyDescent="0.3">
      <c r="B10" s="8"/>
      <c r="C10" s="50"/>
      <c r="D10" s="51"/>
      <c r="E10" s="52"/>
      <c r="F10" s="52"/>
      <c r="G10" s="52"/>
      <c r="H10" s="52"/>
      <c r="I10" s="52"/>
      <c r="J10" s="52"/>
      <c r="K10" s="45"/>
      <c r="L10" s="45"/>
      <c r="M10" s="43"/>
      <c r="N10" s="43"/>
      <c r="O10" s="43"/>
      <c r="P10" s="43"/>
      <c r="Q10" s="46"/>
      <c r="R10" s="46"/>
      <c r="S10" s="9"/>
    </row>
    <row r="11" spans="2:19" x14ac:dyDescent="0.25">
      <c r="B11" s="8"/>
      <c r="C11" s="14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6"/>
      <c r="S11" s="9"/>
    </row>
    <row r="12" spans="2:19" ht="15" x14ac:dyDescent="0.25">
      <c r="B12" s="8"/>
      <c r="C12" s="17"/>
      <c r="D12" s="71" t="s">
        <v>35</v>
      </c>
      <c r="E12" s="55"/>
      <c r="F12" s="55"/>
      <c r="G12" s="55"/>
      <c r="H12" s="55"/>
      <c r="I12" s="55"/>
      <c r="J12" s="55"/>
      <c r="K12" s="55"/>
      <c r="L12" s="55"/>
      <c r="M12" s="43"/>
      <c r="N12" s="43"/>
      <c r="O12" s="43"/>
      <c r="P12" s="43"/>
      <c r="Q12" s="43"/>
      <c r="R12" s="18"/>
      <c r="S12" s="9"/>
    </row>
    <row r="13" spans="2:19" x14ac:dyDescent="0.25">
      <c r="B13" s="8"/>
      <c r="C13" s="17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18"/>
      <c r="S13" s="9"/>
    </row>
    <row r="14" spans="2:19" ht="31.5" customHeight="1" x14ac:dyDescent="0.25">
      <c r="B14" s="8"/>
      <c r="C14" s="17"/>
      <c r="D14" s="9"/>
      <c r="E14" s="19" t="s">
        <v>2</v>
      </c>
      <c r="F14" s="133" t="s">
        <v>3</v>
      </c>
      <c r="G14" s="133"/>
      <c r="H14" s="20"/>
      <c r="I14" s="21"/>
      <c r="J14" s="19" t="s">
        <v>4</v>
      </c>
      <c r="K14" s="133" t="s">
        <v>3</v>
      </c>
      <c r="L14" s="133"/>
      <c r="M14" s="2" t="s">
        <v>5</v>
      </c>
      <c r="N14" s="2" t="s">
        <v>6</v>
      </c>
      <c r="O14" s="2" t="s">
        <v>7</v>
      </c>
      <c r="P14" s="2" t="s">
        <v>8</v>
      </c>
      <c r="Q14" s="2" t="s">
        <v>9</v>
      </c>
      <c r="R14" s="22"/>
      <c r="S14" s="9"/>
    </row>
    <row r="15" spans="2:19" ht="31.5" customHeight="1" x14ac:dyDescent="0.25">
      <c r="B15" s="8"/>
      <c r="C15" s="17"/>
      <c r="D15" s="23"/>
      <c r="E15" s="24" t="s">
        <v>10</v>
      </c>
      <c r="F15" s="127">
        <v>279.5</v>
      </c>
      <c r="G15" s="127"/>
      <c r="H15" s="25"/>
      <c r="I15" s="26"/>
      <c r="J15" s="24" t="s">
        <v>11</v>
      </c>
      <c r="K15" s="134">
        <v>8.6</v>
      </c>
      <c r="L15" s="134"/>
      <c r="M15" s="23"/>
      <c r="N15" s="23"/>
      <c r="O15" s="23"/>
      <c r="P15" s="23"/>
      <c r="Q15" s="23"/>
      <c r="R15" s="18"/>
      <c r="S15" s="9"/>
    </row>
    <row r="16" spans="2:19" ht="31.5" customHeight="1" x14ac:dyDescent="0.25">
      <c r="B16" s="8"/>
      <c r="C16" s="17"/>
      <c r="D16" s="23"/>
      <c r="E16" s="24" t="s">
        <v>12</v>
      </c>
      <c r="F16" s="127">
        <v>344</v>
      </c>
      <c r="G16" s="127"/>
      <c r="H16" s="25"/>
      <c r="I16" s="26"/>
      <c r="J16" s="24" t="s">
        <v>13</v>
      </c>
      <c r="K16" s="135">
        <v>4.32</v>
      </c>
      <c r="L16" s="135"/>
      <c r="M16" s="23"/>
      <c r="N16" s="23"/>
      <c r="O16" s="23"/>
      <c r="P16" s="23"/>
      <c r="Q16" s="23"/>
      <c r="R16" s="18"/>
      <c r="S16" s="9"/>
    </row>
    <row r="17" spans="2:21" ht="14.45" customHeight="1" x14ac:dyDescent="0.25">
      <c r="B17" s="8"/>
      <c r="C17" s="17"/>
      <c r="D17" s="68"/>
      <c r="E17" s="61"/>
      <c r="F17" s="62"/>
      <c r="G17" s="62"/>
      <c r="H17" s="62"/>
      <c r="I17" s="62"/>
      <c r="J17" s="61"/>
      <c r="K17" s="63"/>
      <c r="L17" s="63"/>
      <c r="M17" s="68"/>
      <c r="N17" s="68"/>
      <c r="O17" s="68"/>
      <c r="P17" s="68"/>
      <c r="Q17" s="68"/>
      <c r="R17" s="18"/>
      <c r="S17" s="9"/>
    </row>
    <row r="18" spans="2:21" ht="31.5" customHeight="1" x14ac:dyDescent="0.25">
      <c r="B18" s="8"/>
      <c r="C18" s="17"/>
      <c r="D18" s="54" t="s">
        <v>24</v>
      </c>
      <c r="E18" s="43"/>
      <c r="F18" s="43"/>
      <c r="G18" s="55"/>
      <c r="H18" s="55"/>
      <c r="I18" s="55"/>
      <c r="J18" s="55"/>
      <c r="K18" s="55"/>
      <c r="L18" s="43"/>
      <c r="M18" s="70" t="str">
        <f>IF(AND(COUNTIF($M$15:$Q$15,"x")&gt;0,COUNTIF($M$16:$Q$16,"x")&gt;0),"Achtung: Sie müssen sich zwischen dem Früh- und dem Spätmodul entscheiden.","")</f>
        <v/>
      </c>
      <c r="N18" s="43"/>
      <c r="O18" s="68"/>
      <c r="P18" s="68"/>
      <c r="Q18" s="68"/>
      <c r="R18" s="18"/>
      <c r="S18" s="9"/>
    </row>
    <row r="19" spans="2:21" ht="14.45" customHeight="1" x14ac:dyDescent="0.25">
      <c r="B19" s="8"/>
      <c r="C19" s="17"/>
      <c r="D19" s="54"/>
      <c r="E19" s="43"/>
      <c r="F19" s="43"/>
      <c r="G19" s="55"/>
      <c r="H19" s="55"/>
      <c r="I19" s="55"/>
      <c r="J19" s="55"/>
      <c r="K19" s="55"/>
      <c r="L19" s="43"/>
      <c r="M19" s="43"/>
      <c r="N19" s="43"/>
      <c r="O19" s="68"/>
      <c r="P19" s="68"/>
      <c r="Q19" s="68"/>
      <c r="R19" s="18"/>
      <c r="S19" s="9"/>
    </row>
    <row r="20" spans="2:21" ht="31.5" customHeight="1" x14ac:dyDescent="0.25">
      <c r="B20" s="8"/>
      <c r="C20" s="17"/>
      <c r="D20" s="43"/>
      <c r="E20" s="36" t="s">
        <v>25</v>
      </c>
      <c r="F20" s="125" t="s">
        <v>26</v>
      </c>
      <c r="G20" s="125"/>
      <c r="H20" s="43"/>
      <c r="I20" s="43"/>
      <c r="J20" s="36" t="s">
        <v>27</v>
      </c>
      <c r="K20" s="125" t="s">
        <v>28</v>
      </c>
      <c r="L20" s="125"/>
      <c r="M20" s="126" t="s">
        <v>29</v>
      </c>
      <c r="N20" s="126"/>
      <c r="O20" s="68"/>
      <c r="P20" s="68"/>
      <c r="Q20" s="68"/>
      <c r="R20" s="18"/>
      <c r="S20" s="9"/>
    </row>
    <row r="21" spans="2:21" ht="31.5" customHeight="1" x14ac:dyDescent="0.25">
      <c r="B21" s="8"/>
      <c r="C21" s="17"/>
      <c r="D21" s="37" t="str">
        <f>IF(OR(D15="x",D16="x"),"x","")</f>
        <v/>
      </c>
      <c r="E21" s="38" t="s">
        <v>32</v>
      </c>
      <c r="F21" s="127">
        <v>15</v>
      </c>
      <c r="G21" s="127"/>
      <c r="H21" s="43"/>
      <c r="I21" s="37" t="str">
        <f>IF(OR(D15="x",D16="x"),"x","")</f>
        <v/>
      </c>
      <c r="J21" s="38" t="s">
        <v>30</v>
      </c>
      <c r="K21" s="127">
        <v>95</v>
      </c>
      <c r="L21" s="127"/>
      <c r="M21" s="128">
        <v>19</v>
      </c>
      <c r="N21" s="128"/>
      <c r="O21" s="68"/>
      <c r="P21" s="68"/>
      <c r="Q21" s="68"/>
      <c r="R21" s="18"/>
      <c r="S21" s="9"/>
    </row>
    <row r="22" spans="2:21" ht="15" thickBot="1" x14ac:dyDescent="0.3">
      <c r="B22" s="8"/>
      <c r="C22" s="27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  <c r="S22" s="9"/>
    </row>
    <row r="23" spans="2:21" ht="15" thickBot="1" x14ac:dyDescent="0.3">
      <c r="B23" s="8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9"/>
    </row>
    <row r="24" spans="2:21" x14ac:dyDescent="0.25">
      <c r="B24" s="8"/>
      <c r="C24" s="14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6"/>
      <c r="S24" s="9"/>
    </row>
    <row r="25" spans="2:21" ht="15" x14ac:dyDescent="0.25">
      <c r="B25" s="8"/>
      <c r="C25" s="17"/>
      <c r="D25" s="71" t="s">
        <v>36</v>
      </c>
      <c r="E25" s="43"/>
      <c r="F25" s="43"/>
      <c r="G25" s="55"/>
      <c r="H25" s="55"/>
      <c r="I25" s="55"/>
      <c r="J25" s="55"/>
      <c r="K25" s="55"/>
      <c r="L25" s="55"/>
      <c r="M25" s="43"/>
      <c r="N25" s="43"/>
      <c r="O25" s="43"/>
      <c r="P25" s="43"/>
      <c r="Q25" s="43"/>
      <c r="R25" s="18"/>
      <c r="S25" s="9"/>
    </row>
    <row r="26" spans="2:21" x14ac:dyDescent="0.25">
      <c r="B26" s="8"/>
      <c r="C26" s="17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18"/>
      <c r="S26" s="9"/>
    </row>
    <row r="27" spans="2:21" ht="15.75" customHeight="1" x14ac:dyDescent="0.25">
      <c r="B27" s="8"/>
      <c r="C27" s="17"/>
      <c r="D27" s="9"/>
      <c r="E27" s="131" t="s">
        <v>14</v>
      </c>
      <c r="F27" s="132" t="s">
        <v>3</v>
      </c>
      <c r="G27" s="132"/>
      <c r="H27" s="20"/>
      <c r="I27" s="21"/>
      <c r="J27" s="131" t="s">
        <v>15</v>
      </c>
      <c r="K27" s="132" t="s">
        <v>3</v>
      </c>
      <c r="L27" s="132"/>
      <c r="M27" s="129" t="s">
        <v>5</v>
      </c>
      <c r="N27" s="129" t="s">
        <v>6</v>
      </c>
      <c r="O27" s="129" t="s">
        <v>7</v>
      </c>
      <c r="P27" s="129" t="s">
        <v>8</v>
      </c>
      <c r="Q27" s="129" t="s">
        <v>9</v>
      </c>
      <c r="R27" s="22"/>
      <c r="S27" s="9"/>
    </row>
    <row r="28" spans="2:21" ht="15.75" customHeight="1" x14ac:dyDescent="0.25">
      <c r="B28" s="8"/>
      <c r="C28" s="17"/>
      <c r="D28" s="30"/>
      <c r="E28" s="131"/>
      <c r="F28" s="31" t="s">
        <v>16</v>
      </c>
      <c r="G28" s="32" t="s">
        <v>17</v>
      </c>
      <c r="H28" s="20"/>
      <c r="I28" s="21"/>
      <c r="J28" s="131"/>
      <c r="K28" s="31" t="s">
        <v>18</v>
      </c>
      <c r="L28" s="31" t="s">
        <v>19</v>
      </c>
      <c r="M28" s="129"/>
      <c r="N28" s="129"/>
      <c r="O28" s="129"/>
      <c r="P28" s="129"/>
      <c r="Q28" s="129"/>
      <c r="R28" s="22"/>
      <c r="S28" s="9"/>
    </row>
    <row r="29" spans="2:21" ht="31.5" customHeight="1" x14ac:dyDescent="0.25">
      <c r="B29" s="8"/>
      <c r="C29" s="17"/>
      <c r="D29" s="23"/>
      <c r="E29" s="24" t="s">
        <v>20</v>
      </c>
      <c r="F29" s="3">
        <v>162.5</v>
      </c>
      <c r="G29" s="3">
        <v>0</v>
      </c>
      <c r="H29" s="20"/>
      <c r="I29" s="21"/>
      <c r="J29" s="24" t="s">
        <v>11</v>
      </c>
      <c r="K29" s="33" t="s">
        <v>21</v>
      </c>
      <c r="L29" s="1">
        <v>0</v>
      </c>
      <c r="M29" s="34"/>
      <c r="N29" s="34"/>
      <c r="O29" s="34"/>
      <c r="P29" s="34"/>
      <c r="Q29" s="34"/>
      <c r="R29" s="22"/>
      <c r="S29" s="9"/>
    </row>
    <row r="30" spans="2:21" ht="31.5" customHeight="1" x14ac:dyDescent="0.25">
      <c r="B30" s="8"/>
      <c r="C30" s="17"/>
      <c r="D30" s="70" t="str">
        <f>IF(AND((COUNTIF(M29:Q32,"x")+COUNTIF(M29:Q32,"X")&gt;0),(NOT(OR(D29="x",D29="X")))),"Das Halbtagsmodul ist zwingend auszuwählen.","")</f>
        <v/>
      </c>
      <c r="E30" s="43"/>
      <c r="F30" s="56"/>
      <c r="G30" s="56"/>
      <c r="H30" s="57"/>
      <c r="I30" s="35"/>
      <c r="J30" s="24" t="s">
        <v>22</v>
      </c>
      <c r="K30" s="115">
        <v>3.25</v>
      </c>
      <c r="L30" s="1">
        <v>9.75</v>
      </c>
      <c r="M30" s="23"/>
      <c r="N30" s="23"/>
      <c r="O30" s="23"/>
      <c r="P30" s="23"/>
      <c r="Q30" s="23"/>
      <c r="R30" s="18"/>
      <c r="S30" s="9"/>
    </row>
    <row r="31" spans="2:21" ht="31.5" customHeight="1" x14ac:dyDescent="0.25">
      <c r="B31" s="8"/>
      <c r="C31" s="17"/>
      <c r="D31" s="43"/>
      <c r="E31" s="43"/>
      <c r="F31" s="43"/>
      <c r="G31" s="57"/>
      <c r="H31" s="57"/>
      <c r="I31" s="35"/>
      <c r="J31" s="24" t="s">
        <v>23</v>
      </c>
      <c r="K31" s="1">
        <v>13</v>
      </c>
      <c r="L31" s="1">
        <v>19.5</v>
      </c>
      <c r="M31" s="23"/>
      <c r="N31" s="23"/>
      <c r="O31" s="23"/>
      <c r="P31" s="23"/>
      <c r="Q31" s="23"/>
      <c r="R31" s="18"/>
      <c r="S31" s="9"/>
    </row>
    <row r="32" spans="2:21" ht="31.5" customHeight="1" x14ac:dyDescent="0.25">
      <c r="B32" s="8"/>
      <c r="C32" s="17"/>
      <c r="D32" s="43"/>
      <c r="E32" s="43"/>
      <c r="F32" s="43"/>
      <c r="G32" s="57"/>
      <c r="H32" s="57"/>
      <c r="I32" s="35"/>
      <c r="J32" s="24" t="s">
        <v>13</v>
      </c>
      <c r="K32" s="130">
        <v>3.25</v>
      </c>
      <c r="L32" s="130"/>
      <c r="M32" s="23"/>
      <c r="N32" s="23"/>
      <c r="O32" s="23"/>
      <c r="P32" s="23"/>
      <c r="Q32" s="23"/>
      <c r="R32" s="18"/>
      <c r="S32" s="9"/>
      <c r="U32" s="69"/>
    </row>
    <row r="33" spans="2:19" x14ac:dyDescent="0.25">
      <c r="B33" s="8"/>
      <c r="C33" s="17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18"/>
      <c r="S33" s="9"/>
    </row>
    <row r="34" spans="2:19" ht="15" x14ac:dyDescent="0.25">
      <c r="B34" s="8"/>
      <c r="C34" s="17"/>
      <c r="D34" s="54" t="s">
        <v>24</v>
      </c>
      <c r="E34" s="43"/>
      <c r="F34" s="43"/>
      <c r="G34" s="55"/>
      <c r="H34" s="55"/>
      <c r="I34" s="55"/>
      <c r="J34" s="55"/>
      <c r="K34" s="55"/>
      <c r="L34" s="43"/>
      <c r="M34" s="67" t="str">
        <f>IF(AND(COUNTIF($M$29:$Q$29,"x")&gt;0,COUNTIF($M$32:$Q$32,"x")&gt;0),"Achtung: Sie müssen sich zwischen dem Früh- und dem Spätmodul entscheiden.","")</f>
        <v/>
      </c>
      <c r="N34" s="43"/>
      <c r="O34" s="43"/>
      <c r="P34" s="43"/>
      <c r="Q34" s="43"/>
      <c r="R34" s="18"/>
      <c r="S34" s="9"/>
    </row>
    <row r="35" spans="2:19" ht="15" x14ac:dyDescent="0.25">
      <c r="B35" s="8"/>
      <c r="C35" s="17"/>
      <c r="D35" s="54"/>
      <c r="E35" s="43"/>
      <c r="F35" s="43"/>
      <c r="G35" s="55"/>
      <c r="H35" s="55"/>
      <c r="I35" s="55"/>
      <c r="J35" s="55"/>
      <c r="K35" s="55"/>
      <c r="L35" s="43"/>
      <c r="M35" s="43"/>
      <c r="N35" s="43"/>
      <c r="O35" s="43"/>
      <c r="P35" s="113"/>
      <c r="Q35" s="113"/>
      <c r="R35" s="18"/>
      <c r="S35" s="9"/>
    </row>
    <row r="36" spans="2:19" ht="31.5" customHeight="1" x14ac:dyDescent="0.25">
      <c r="B36" s="8"/>
      <c r="C36" s="17"/>
      <c r="D36" s="43"/>
      <c r="E36" s="36" t="s">
        <v>25</v>
      </c>
      <c r="F36" s="125" t="s">
        <v>26</v>
      </c>
      <c r="G36" s="125"/>
      <c r="H36" s="43"/>
      <c r="I36" s="43"/>
      <c r="J36" s="36" t="s">
        <v>27</v>
      </c>
      <c r="K36" s="125" t="s">
        <v>28</v>
      </c>
      <c r="L36" s="125"/>
      <c r="M36" s="126" t="s">
        <v>29</v>
      </c>
      <c r="N36" s="126"/>
      <c r="O36" s="58"/>
      <c r="P36" s="58"/>
      <c r="Q36" s="114"/>
      <c r="R36" s="18"/>
      <c r="S36" s="9"/>
    </row>
    <row r="37" spans="2:19" ht="31.5" customHeight="1" x14ac:dyDescent="0.25">
      <c r="B37" s="8"/>
      <c r="C37" s="17"/>
      <c r="D37" s="37" t="str">
        <f>IF(D29="x","x","")</f>
        <v/>
      </c>
      <c r="E37" s="38" t="s">
        <v>32</v>
      </c>
      <c r="F37" s="127">
        <v>15</v>
      </c>
      <c r="G37" s="127"/>
      <c r="H37" s="43"/>
      <c r="I37" s="37" t="str">
        <f>IF(COUNTIF(M30:Q32,"x")&gt;0,"x","")</f>
        <v/>
      </c>
      <c r="J37" s="38" t="s">
        <v>30</v>
      </c>
      <c r="K37" s="127">
        <v>95</v>
      </c>
      <c r="L37" s="127"/>
      <c r="M37" s="128">
        <v>19</v>
      </c>
      <c r="N37" s="128"/>
      <c r="O37" s="58"/>
      <c r="P37" s="58"/>
      <c r="Q37" s="58"/>
      <c r="R37" s="18"/>
      <c r="S37" s="9"/>
    </row>
    <row r="38" spans="2:19" ht="15" thickBot="1" x14ac:dyDescent="0.3">
      <c r="B38" s="8"/>
      <c r="C38" s="27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9"/>
      <c r="S38" s="9"/>
    </row>
    <row r="39" spans="2:19" ht="14.45" customHeight="1" thickBot="1" x14ac:dyDescent="0.3">
      <c r="B39" s="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9"/>
    </row>
    <row r="40" spans="2:19" ht="14.45" customHeight="1" x14ac:dyDescent="0.25">
      <c r="B40" s="8"/>
      <c r="C40" s="14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6"/>
      <c r="S40" s="9"/>
    </row>
    <row r="41" spans="2:19" ht="14.1" customHeight="1" x14ac:dyDescent="0.25">
      <c r="B41" s="8"/>
      <c r="C41" s="66"/>
      <c r="D41" s="73" t="s">
        <v>37</v>
      </c>
      <c r="E41" s="42"/>
      <c r="F41" s="42"/>
      <c r="G41" s="42"/>
      <c r="H41" s="42"/>
      <c r="I41" s="42"/>
      <c r="J41" s="42"/>
      <c r="K41" s="45"/>
      <c r="L41" s="45"/>
      <c r="M41" s="43"/>
      <c r="N41" s="43"/>
      <c r="O41" s="43"/>
      <c r="P41" s="43"/>
      <c r="Q41" s="46"/>
      <c r="R41" s="64"/>
      <c r="S41" s="9"/>
    </row>
    <row r="42" spans="2:19" ht="15" x14ac:dyDescent="0.25">
      <c r="B42" s="8"/>
      <c r="C42" s="65"/>
      <c r="D42" s="43"/>
      <c r="E42" s="45"/>
      <c r="F42" s="45"/>
      <c r="G42" s="45"/>
      <c r="H42" s="45"/>
      <c r="I42" s="45"/>
      <c r="J42" s="45"/>
      <c r="K42" s="45"/>
      <c r="L42" s="45"/>
      <c r="M42" s="43"/>
      <c r="N42" s="43"/>
      <c r="O42" s="43"/>
      <c r="P42" s="43"/>
      <c r="Q42" s="53"/>
      <c r="R42" s="64"/>
      <c r="S42" s="9"/>
    </row>
    <row r="43" spans="2:19" ht="15.75" customHeight="1" x14ac:dyDescent="0.25">
      <c r="B43" s="8"/>
      <c r="C43" s="17"/>
      <c r="D43" s="9"/>
      <c r="E43" s="131" t="s">
        <v>14</v>
      </c>
      <c r="F43" s="132" t="s">
        <v>3</v>
      </c>
      <c r="G43" s="132"/>
      <c r="H43" s="20"/>
      <c r="I43" s="21"/>
      <c r="J43" s="131" t="s">
        <v>15</v>
      </c>
      <c r="K43" s="132" t="s">
        <v>3</v>
      </c>
      <c r="L43" s="132"/>
      <c r="M43" s="129" t="s">
        <v>5</v>
      </c>
      <c r="N43" s="129" t="s">
        <v>6</v>
      </c>
      <c r="O43" s="129" t="s">
        <v>7</v>
      </c>
      <c r="P43" s="129" t="s">
        <v>8</v>
      </c>
      <c r="Q43" s="129" t="s">
        <v>9</v>
      </c>
      <c r="R43" s="22"/>
      <c r="S43" s="9"/>
    </row>
    <row r="44" spans="2:19" ht="15.75" customHeight="1" x14ac:dyDescent="0.25">
      <c r="B44" s="8"/>
      <c r="C44" s="17"/>
      <c r="D44" s="30"/>
      <c r="E44" s="131"/>
      <c r="F44" s="31" t="s">
        <v>16</v>
      </c>
      <c r="G44" s="32" t="s">
        <v>17</v>
      </c>
      <c r="H44" s="20"/>
      <c r="I44" s="21"/>
      <c r="J44" s="131"/>
      <c r="K44" s="31" t="s">
        <v>18</v>
      </c>
      <c r="L44" s="31" t="s">
        <v>19</v>
      </c>
      <c r="M44" s="129"/>
      <c r="N44" s="129"/>
      <c r="O44" s="129"/>
      <c r="P44" s="129"/>
      <c r="Q44" s="129"/>
      <c r="R44" s="22"/>
      <c r="S44" s="9"/>
    </row>
    <row r="45" spans="2:19" ht="31.5" customHeight="1" x14ac:dyDescent="0.25">
      <c r="B45" s="8"/>
      <c r="C45" s="17"/>
      <c r="D45" s="23"/>
      <c r="E45" s="24" t="s">
        <v>20</v>
      </c>
      <c r="F45" s="3">
        <v>162.5</v>
      </c>
      <c r="G45" s="3">
        <v>0</v>
      </c>
      <c r="H45" s="20"/>
      <c r="I45" s="21"/>
      <c r="J45" s="24" t="s">
        <v>33</v>
      </c>
      <c r="K45" s="33" t="s">
        <v>21</v>
      </c>
      <c r="L45" s="1">
        <v>0</v>
      </c>
      <c r="M45" s="34"/>
      <c r="N45" s="34"/>
      <c r="O45" s="34"/>
      <c r="P45" s="34"/>
      <c r="Q45" s="34"/>
      <c r="R45" s="22"/>
      <c r="S45" s="9"/>
    </row>
    <row r="46" spans="2:19" ht="31.5" customHeight="1" x14ac:dyDescent="0.25">
      <c r="B46" s="8"/>
      <c r="C46" s="17"/>
      <c r="D46" s="70" t="str">
        <f>IF(AND((COUNTIF(M45:Q46,"x")+COUNTIF(M45:Q46,"X")&gt;0),(NOT(OR(D45="x",D45="X")))),"Das Halbtagsmodul ist zwingend auszuwählen.","")</f>
        <v/>
      </c>
      <c r="E46" s="43"/>
      <c r="F46" s="56"/>
      <c r="G46" s="56"/>
      <c r="H46" s="57"/>
      <c r="I46" s="35"/>
      <c r="J46" s="24" t="s">
        <v>22</v>
      </c>
      <c r="K46" s="1">
        <v>3.25</v>
      </c>
      <c r="L46" s="1">
        <v>6.5</v>
      </c>
      <c r="M46" s="23"/>
      <c r="N46" s="23"/>
      <c r="O46" s="23"/>
      <c r="P46" s="23"/>
      <c r="Q46" s="23"/>
      <c r="R46" s="18"/>
      <c r="S46" s="9"/>
    </row>
    <row r="47" spans="2:19" x14ac:dyDescent="0.25">
      <c r="B47" s="8"/>
      <c r="C47" s="17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18"/>
      <c r="S47" s="9"/>
    </row>
    <row r="48" spans="2:19" ht="15" x14ac:dyDescent="0.25">
      <c r="B48" s="8"/>
      <c r="C48" s="17"/>
      <c r="D48" s="54" t="s">
        <v>24</v>
      </c>
      <c r="E48" s="43"/>
      <c r="F48" s="43"/>
      <c r="G48" s="55"/>
      <c r="H48" s="55"/>
      <c r="I48" s="55"/>
      <c r="J48" s="55"/>
      <c r="K48" s="55"/>
      <c r="L48" s="43"/>
      <c r="M48" s="43"/>
      <c r="N48" s="43"/>
      <c r="O48" s="43"/>
      <c r="P48" s="43"/>
      <c r="Q48" s="43"/>
      <c r="R48" s="18"/>
      <c r="S48" s="9"/>
    </row>
    <row r="49" spans="2:19" ht="15" x14ac:dyDescent="0.25">
      <c r="B49" s="8"/>
      <c r="C49" s="17"/>
      <c r="D49" s="54"/>
      <c r="E49" s="43"/>
      <c r="F49" s="43"/>
      <c r="G49" s="55"/>
      <c r="H49" s="55"/>
      <c r="I49" s="55"/>
      <c r="J49" s="55"/>
      <c r="K49" s="55"/>
      <c r="L49" s="43"/>
      <c r="M49" s="43"/>
      <c r="N49" s="43"/>
      <c r="O49" s="43"/>
      <c r="P49" s="43"/>
      <c r="Q49" s="43"/>
      <c r="R49" s="18"/>
      <c r="S49" s="9"/>
    </row>
    <row r="50" spans="2:19" ht="31.5" customHeight="1" x14ac:dyDescent="0.25">
      <c r="B50" s="8"/>
      <c r="C50" s="17"/>
      <c r="D50" s="43"/>
      <c r="E50" s="36" t="s">
        <v>27</v>
      </c>
      <c r="F50" s="125" t="s">
        <v>28</v>
      </c>
      <c r="G50" s="125"/>
      <c r="H50" s="126" t="s">
        <v>29</v>
      </c>
      <c r="I50" s="126"/>
      <c r="J50" s="126"/>
      <c r="K50" s="60"/>
      <c r="L50" s="60"/>
      <c r="M50" s="60"/>
      <c r="N50" s="60"/>
      <c r="O50" s="58"/>
      <c r="P50" s="58"/>
      <c r="Q50" s="58"/>
      <c r="R50" s="18"/>
      <c r="S50" s="9"/>
    </row>
    <row r="51" spans="2:19" ht="31.5" customHeight="1" x14ac:dyDescent="0.25">
      <c r="B51" s="8"/>
      <c r="C51" s="17"/>
      <c r="D51" s="37" t="str">
        <f>IF(COUNTIF(M46:Q46,"x")&gt;0,"x","")</f>
        <v/>
      </c>
      <c r="E51" s="38" t="s">
        <v>30</v>
      </c>
      <c r="F51" s="127">
        <v>95</v>
      </c>
      <c r="G51" s="127"/>
      <c r="H51" s="128">
        <v>19</v>
      </c>
      <c r="I51" s="128"/>
      <c r="J51" s="128"/>
      <c r="K51" s="60"/>
      <c r="L51" s="60"/>
      <c r="M51" s="60"/>
      <c r="N51" s="60"/>
      <c r="O51" s="58"/>
      <c r="P51" s="58"/>
      <c r="Q51" s="58"/>
      <c r="R51" s="18"/>
      <c r="S51" s="9"/>
    </row>
    <row r="52" spans="2:19" x14ac:dyDescent="0.25">
      <c r="B52" s="8"/>
      <c r="C52" s="17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18"/>
      <c r="S52" s="9"/>
    </row>
    <row r="53" spans="2:19" ht="15" thickBot="1" x14ac:dyDescent="0.3">
      <c r="B53" s="8"/>
      <c r="C53" s="27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9"/>
      <c r="S53" s="9"/>
    </row>
    <row r="54" spans="2:19" ht="15" thickBot="1" x14ac:dyDescent="0.3">
      <c r="B54" s="8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9"/>
    </row>
    <row r="55" spans="2:19" ht="15.75" thickBot="1" x14ac:dyDescent="0.3">
      <c r="B55" s="8"/>
      <c r="C55" s="43"/>
      <c r="D55" s="43"/>
      <c r="E55" s="45"/>
      <c r="F55" s="45"/>
      <c r="G55" s="45"/>
      <c r="H55" s="45"/>
      <c r="I55" s="45"/>
      <c r="J55" s="45"/>
      <c r="K55" s="45"/>
      <c r="L55" s="45"/>
      <c r="M55" s="43"/>
      <c r="N55" s="43"/>
      <c r="O55" s="43"/>
      <c r="P55" s="74" t="s">
        <v>31</v>
      </c>
      <c r="Q55" s="39" cm="1">
        <f t="array" ref="Q55">0+IF(D15="x",F15,0)+IF(D16="x",F16,0)+IF(M15="x",K15,0)+IF(N15="x",K15,0)+IF(O15="x",K15,0)+IF(P15="x",K15,0)+IF(Q15="x",K15,0)+IF(M16="x",K16,0)+IF(N16="x",K16,0)+IF(O16="x",K16,0)+IF(P16="x",K16,0)+IF(Q16="x",K16,0)+IF(D21="x",F21,0)+IF(AND(OR(D15="x",D16="x"),I21="x"),K21,0)+IF(D29="x",G29,0)+IF(COUNTIF(M29:Q29,"x")&gt;0,SUMPRODUCT((M29:Q29="x")*L29),0)+IF(AND(M29&lt;&gt;"x",M30="x"),K30,IF(AND(M29="x",M30="x"),L30,0))+IF(AND(N29&lt;&gt;"x",N30="x"),K30,IF(AND(N29="x",N30="x"),L30,0))+IF(AND(O29&lt;&gt;"x",O30="x"),K30,IF(AND(O29="x",O30="x"),L30,0))+IF(AND(P29&lt;&gt;"x",P30="x"),K30,IF(AND(P29="x",P30="x"),L30,0))+IF(AND(Q29&lt;&gt;"x",Q30="x"),K30,IF(AND(Q29="x",Q30="x"),L30,0))+IF(AND(M29&lt;&gt;"x",M31="x"),K31,IF(AND(M29="x",M31="x"),L31,0))+IF(AND(N29&lt;&gt;"x",N31="x"),K31,IF(AND(N29="x",N31="x"),L31,0))+IF(AND(O29&lt;&gt;"x",O31="x"),K31,IF(AND(O29="x",O31="x"),L31,0))+IF(AND(P29&lt;&gt;"x",P31="x"),K31,IF(AND(P29="x",P31="x"),L31,0))+IF(AND(Q29&lt;&gt;"x",Q31="x"),K31,IF(AND(Q29="x",Q31="x"),L31,0))+IF(D37="x",F37,0)+IF(COUNTIF(M32:Q32,"x")&gt;0,SUMPRODUCT((M32:Q32="x")*K32),0)+IF(AND(COUNTIF(M30:Q31,"x")&gt;0,I37="x"),SUMPRODUCT((M30:Q31="x")*M37),0)+IF(D45="x",G45,0)+IF(M45="x",L45,0)+IF(N45="x",L45,0)+IF(O45="x",L45,0)+IF(P45="x",L45,0)+IF(Q45="x",L45,0)+IF(AND(M45&lt;&gt;"x",M46="x"),K46,IF(AND(M45="x",M46="x"),L46,0))+IF(AND(N45&lt;&gt;"x",N46="x"),K46,IF(AND(N45="x",N46="x"),L46,0))+IF(AND(O45&lt;&gt;"x",O46="x"),K46,IF(AND(O45="x",O46="x"),L46,0))+IF(AND(P45&lt;&gt;"x",P46="x"),K46,IF(AND(P45="x",P46="x"),L46,0))+IF(AND(Q45&lt;&gt;"x",Q46="x"),K46,IF(AND(Q45="x",Q46="x"),L46,0))+IF(AND(COUNTIF(M46:Q46,"x")&gt;0,D51="x"),SUMPRODUCT((M46:Q46="x")*H51),0)</f>
        <v>0</v>
      </c>
      <c r="R55" s="59"/>
      <c r="S55" s="9"/>
    </row>
    <row r="56" spans="2:19" x14ac:dyDescent="0.25"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30"/>
    </row>
  </sheetData>
  <sheetProtection algorithmName="SHA-512" hashValue="qACaYHQN/l7UzWzgD7qS3Ns7JFMR/kEKll+1CyH5JqpZS/j3x1hg/nN4CzKBv/3e/pmUgkjPy4nSK4UueJnvvw==" saltValue="2V9GhCM9citzZLStS6hF0w==" spinCount="100000" sheet="1" objects="1" scenarios="1"/>
  <mergeCells count="45">
    <mergeCell ref="O43:O44"/>
    <mergeCell ref="P43:P44"/>
    <mergeCell ref="Q43:Q44"/>
    <mergeCell ref="F50:G50"/>
    <mergeCell ref="H50:J50"/>
    <mergeCell ref="F51:G51"/>
    <mergeCell ref="H51:J51"/>
    <mergeCell ref="F37:G37"/>
    <mergeCell ref="K37:L37"/>
    <mergeCell ref="M37:N37"/>
    <mergeCell ref="N43:N44"/>
    <mergeCell ref="E43:E44"/>
    <mergeCell ref="F43:G43"/>
    <mergeCell ref="J43:J44"/>
    <mergeCell ref="K43:L43"/>
    <mergeCell ref="M43:M44"/>
    <mergeCell ref="O27:O28"/>
    <mergeCell ref="P27:P28"/>
    <mergeCell ref="Q27:Q28"/>
    <mergeCell ref="K32:L32"/>
    <mergeCell ref="F36:G36"/>
    <mergeCell ref="K36:L36"/>
    <mergeCell ref="M36:N36"/>
    <mergeCell ref="M20:N20"/>
    <mergeCell ref="F21:G21"/>
    <mergeCell ref="K21:L21"/>
    <mergeCell ref="M21:N21"/>
    <mergeCell ref="E27:E28"/>
    <mergeCell ref="F27:G27"/>
    <mergeCell ref="J27:J28"/>
    <mergeCell ref="K27:L27"/>
    <mergeCell ref="M27:M28"/>
    <mergeCell ref="N27:N28"/>
    <mergeCell ref="F15:G15"/>
    <mergeCell ref="K15:L15"/>
    <mergeCell ref="F16:G16"/>
    <mergeCell ref="K16:L16"/>
    <mergeCell ref="F20:G20"/>
    <mergeCell ref="K20:L20"/>
    <mergeCell ref="K14:L14"/>
    <mergeCell ref="C6:E6"/>
    <mergeCell ref="F6:J6"/>
    <mergeCell ref="C7:E7"/>
    <mergeCell ref="F7:J7"/>
    <mergeCell ref="F14:G14"/>
  </mergeCells>
  <dataValidations count="16">
    <dataValidation type="custom" allowBlank="1" showInputMessage="1" showErrorMessage="1" error="Das 3/4 Modul und das Ganztagsmodul können nicht gleichzeitig ausgewählt werden. Entscheiden Sie sich für eines der beiden Module." sqref="D15">
      <formula1>D16&lt;&gt;OR("x","X")</formula1>
    </dataValidation>
    <dataValidation type="custom" allowBlank="1" showInputMessage="1" showErrorMessage="1" error="Das 3/4 Modul und das Ganztagsmodul können nicht gleichzeitig ausgewählt werden. Entscheiden Sie sich für eines der beiden Module." sqref="D16:D17">
      <formula1>D15&lt;&gt;OR("x","X")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Q15">
      <formula1>AND(OR(D15="x",D15="X",D16="x",D16="X"),AND(Q16&lt;&gt;"x",Q16&lt;&gt;"X"))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M16">
      <formula1>AND(OR(D16="x",D16="X"),OR(M15&lt;&gt;"x",M15&lt;&gt;"X"))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N16">
      <formula1>AND(OR(D16="x",D16="X"),OR(N15&lt;&gt;"x",N15&lt;&gt;"X"))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O16">
      <formula1>AND(OR(D16="x",D16="X"),OR(O15&lt;&gt;"x",O15&lt;&gt;"X"))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P16">
      <formula1>AND(OR(D16="x",D16="X"),OR(P15&lt;&gt;"x",P15&lt;&gt;"X"))</formula1>
    </dataValidation>
    <dataValidation type="custom" showInputMessage="1" showErrorMessage="1" errorTitle="Achtung!" error="Das Spätmodul kann nur ausgewählt werden, wenn auch das Ganztagsmodul ausgewählt wurde._x000a__x000a_Zudem kann nur das Früh- oder das Spätmodul ausgewählt werden." sqref="Q16">
      <formula1>AND(OR(D16="x",D16="X"),OR(Q15&lt;&gt;"x",Q15&lt;&gt;"X"))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M15">
      <formula1>AND(OR(D15="x",D15="X",D16="x",D16="X"),AND(M16&lt;&gt;"x",M16&lt;&gt;"X"))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N15">
      <formula1>AND(OR(D15="x",D15="X",D16="x",D16="X"),AND(N16&lt;&gt;"x",N16&lt;&gt;"X"))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O15">
      <formula1>AND(OR(D15="x",D15="X",D16="x",D16="X"),AND(O16&lt;&gt;"x",O16&lt;&gt;"X"))</formula1>
    </dataValidation>
    <dataValidation type="custom" showInputMessage="1" showErrorMessage="1" errorTitle="Achtung!" error="Wählen Sie zunächst ein Grundmodul (3/4-Modul oder Ganztagsmodul) aus._x000a__x000a_Zudem kann nur das Früh- oder das Spätmodul ausgewählt werden." sqref="P15">
      <formula1>AND(OR(D15="x",D15="X",D16="x",D16="X"),AND(P16&lt;&gt;"x",P16&lt;&gt;"X"))</formula1>
    </dataValidation>
    <dataValidation type="custom" showErrorMessage="1" errorTitle="Achtung!" error="Es kann nur das 3/4-Modul oder das Ganztagsmodul ausgewählt werden." sqref="M30">
      <formula1>AND(M31&lt;&gt;"x",M31&lt;&gt;"X")</formula1>
    </dataValidation>
    <dataValidation type="custom" allowBlank="1" showInputMessage="1" showErrorMessage="1" errorTitle="Achtung!" error="Es kann nur das 3/4-Modul oder das Ganztagsmodul ausgewählt werden." sqref="M31:Q31">
      <formula1>AND(M30&lt;&gt;"x",M30&lt;&gt;"X")</formula1>
    </dataValidation>
    <dataValidation type="custom" showErrorMessage="1" errorTitle="Achtung!" error="Das Spätmodul kann nur ausgewählt werden, wenn auch das Ganztagsmodul ausgewählt wurde." sqref="M32:Q32">
      <formula1>OR(M31="x",M31="X")</formula1>
    </dataValidation>
    <dataValidation type="custom" allowBlank="1" showInputMessage="1" showErrorMessage="1" errorTitle="Achtung!" error="Es kann nur das 3/4-Modul oder das Ganztagsmodul ausgewählt werden." sqref="N30:Q30">
      <formula1>AND(N31&lt;&gt;"x",N31&lt;&gt;"X")</formula1>
    </dataValidation>
  </dataValidations>
  <pageMargins left="0.7" right="0.7" top="0.75" bottom="0.75" header="0.511811023622047" footer="0.511811023622047"/>
  <pageSetup paperSize="9" orientation="portrait" horizontalDpi="300" verticalDpi="300" r:id="rId1"/>
  <ignoredErrors>
    <ignoredError sqref="D51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2:M56"/>
  <sheetViews>
    <sheetView zoomScale="80" zoomScaleNormal="80" workbookViewId="0"/>
  </sheetViews>
  <sheetFormatPr baseColWidth="10" defaultColWidth="10.85546875" defaultRowHeight="15" x14ac:dyDescent="0.25"/>
  <cols>
    <col min="1" max="3" width="2.85546875" style="79" customWidth="1"/>
    <col min="4" max="5" width="35.5703125" style="79" customWidth="1"/>
    <col min="6" max="6" width="2.85546875" style="79" customWidth="1"/>
    <col min="7" max="7" width="35.5703125" style="79" customWidth="1"/>
    <col min="8" max="8" width="1.5703125" style="79" customWidth="1"/>
    <col min="9" max="9" width="25.5703125" style="79" customWidth="1"/>
    <col min="10" max="12" width="2.85546875" style="79" customWidth="1"/>
    <col min="13" max="16384" width="10.85546875" style="79"/>
  </cols>
  <sheetData>
    <row r="2" spans="2:13" x14ac:dyDescent="0.25">
      <c r="B2" s="76"/>
      <c r="C2" s="77"/>
      <c r="D2" s="77"/>
      <c r="E2" s="77"/>
      <c r="F2" s="77"/>
      <c r="G2" s="77"/>
      <c r="H2" s="77"/>
      <c r="I2" s="77"/>
      <c r="J2" s="77"/>
      <c r="K2" s="78"/>
    </row>
    <row r="3" spans="2:13" x14ac:dyDescent="0.25">
      <c r="B3" s="80"/>
      <c r="C3" s="71" t="s">
        <v>38</v>
      </c>
      <c r="D3" s="81"/>
      <c r="E3" s="81"/>
      <c r="F3" s="81"/>
      <c r="G3" s="81"/>
      <c r="H3" s="81"/>
      <c r="I3" s="81"/>
      <c r="J3" s="81"/>
      <c r="K3" s="82"/>
    </row>
    <row r="4" spans="2:13" x14ac:dyDescent="0.25">
      <c r="B4" s="80"/>
      <c r="C4" s="72" t="s">
        <v>48</v>
      </c>
      <c r="D4" s="81"/>
      <c r="E4" s="81"/>
      <c r="F4" s="81"/>
      <c r="G4" s="81"/>
      <c r="H4" s="81"/>
      <c r="I4" s="81"/>
      <c r="J4" s="81"/>
      <c r="K4" s="82"/>
    </row>
    <row r="5" spans="2:13" x14ac:dyDescent="0.25">
      <c r="B5" s="80"/>
      <c r="C5" s="72"/>
      <c r="D5" s="81"/>
      <c r="E5" s="81"/>
      <c r="F5" s="81"/>
      <c r="G5" s="81"/>
      <c r="H5" s="81"/>
      <c r="I5" s="81"/>
      <c r="J5" s="81"/>
      <c r="K5" s="82"/>
    </row>
    <row r="6" spans="2:13" x14ac:dyDescent="0.25">
      <c r="B6" s="80"/>
      <c r="C6" s="124" t="s">
        <v>71</v>
      </c>
      <c r="D6" s="81"/>
      <c r="E6" s="81"/>
      <c r="F6" s="81"/>
      <c r="G6" s="81"/>
      <c r="H6" s="81"/>
      <c r="I6" s="81"/>
      <c r="J6" s="81"/>
      <c r="K6" s="82"/>
    </row>
    <row r="7" spans="2:13" ht="15.75" thickBot="1" x14ac:dyDescent="0.3">
      <c r="B7" s="80"/>
      <c r="C7" s="72"/>
      <c r="D7" s="81"/>
      <c r="E7" s="81"/>
      <c r="F7" s="81"/>
      <c r="G7" s="81"/>
      <c r="H7" s="81"/>
      <c r="I7" s="81"/>
      <c r="J7" s="81"/>
      <c r="K7" s="82"/>
    </row>
    <row r="8" spans="2:13" x14ac:dyDescent="0.25">
      <c r="B8" s="80"/>
      <c r="C8" s="83"/>
      <c r="D8" s="84"/>
      <c r="E8" s="84"/>
      <c r="F8" s="84"/>
      <c r="G8" s="84"/>
      <c r="H8" s="84"/>
      <c r="I8" s="84"/>
      <c r="J8" s="85"/>
      <c r="K8" s="82"/>
    </row>
    <row r="9" spans="2:13" x14ac:dyDescent="0.25">
      <c r="B9" s="80"/>
      <c r="C9" s="86"/>
      <c r="D9" s="87" t="s">
        <v>39</v>
      </c>
      <c r="E9" s="81"/>
      <c r="F9" s="81"/>
      <c r="G9" s="81"/>
      <c r="H9" s="81"/>
      <c r="I9" s="81"/>
      <c r="J9" s="88"/>
      <c r="K9" s="82"/>
    </row>
    <row r="10" spans="2:13" x14ac:dyDescent="0.25">
      <c r="B10" s="80"/>
      <c r="C10" s="86"/>
      <c r="D10" s="81"/>
      <c r="E10" s="81"/>
      <c r="F10" s="81"/>
      <c r="G10" s="81"/>
      <c r="H10" s="81"/>
      <c r="I10" s="81"/>
      <c r="J10" s="88"/>
      <c r="K10" s="82"/>
    </row>
    <row r="11" spans="2:13" ht="30.75" thickBot="1" x14ac:dyDescent="0.3">
      <c r="B11" s="80"/>
      <c r="C11" s="86"/>
      <c r="D11" s="89" t="s">
        <v>52</v>
      </c>
      <c r="E11" s="90" t="str">
        <f>IF('Kind 1'!F6="","",'Kind 1'!F6)</f>
        <v/>
      </c>
      <c r="F11" s="81"/>
      <c r="G11" s="123" t="s">
        <v>70</v>
      </c>
      <c r="H11" s="81"/>
      <c r="I11" s="122" t="str">
        <f>IF(E11="","",'Kind 1'!Q55)</f>
        <v/>
      </c>
      <c r="J11" s="88"/>
      <c r="K11" s="82"/>
    </row>
    <row r="12" spans="2:13" x14ac:dyDescent="0.25">
      <c r="B12" s="80"/>
      <c r="C12" s="86"/>
      <c r="D12" s="93" t="s">
        <v>53</v>
      </c>
      <c r="E12" s="94" t="str">
        <f>IF('Kind 1'!F7="","",'Kind 1'!F7)</f>
        <v/>
      </c>
      <c r="F12" s="91"/>
      <c r="G12" s="121" t="s">
        <v>69</v>
      </c>
      <c r="H12" s="106"/>
      <c r="I12" s="112" t="str">
        <f>IF(E11="","",'Kind 1'!Q55-I14-I15)</f>
        <v/>
      </c>
      <c r="J12" s="88"/>
      <c r="K12" s="82"/>
    </row>
    <row r="13" spans="2:13" x14ac:dyDescent="0.25">
      <c r="B13" s="80"/>
      <c r="C13" s="92"/>
      <c r="D13" s="95" t="s">
        <v>47</v>
      </c>
      <c r="E13" s="96" t="str">
        <f ca="1">IF(E12="","",IF(_xlfn.RANK.EQ(E12,($E$12,$E$21,$E$30,$E$39,$E$48),0)+COUNTIF(INDIRECT("E10:E10"),E12)-1=1,"keine Ermäßigung",IF(_xlfn.RANK.EQ(E12,($E$12,$E$21,$E$30,$E$39,$E$48),0)+COUNTIF(INDIRECT("E10:E10"),E12)-1=2,"50 % Ermäßigung","100 % Ermäßigung")))</f>
        <v/>
      </c>
      <c r="F13" s="91"/>
      <c r="G13" s="117" t="s">
        <v>45</v>
      </c>
      <c r="H13" s="106"/>
      <c r="I13" s="112" t="str">
        <f>IF(I12="","",IF(E13="keine Ermäßigung",-I12*0,IF(E13="50 % Ermäßigung",-I12*0.5,IF(E13="100 % Ermäßigung",-I12*1))))</f>
        <v/>
      </c>
      <c r="J13" s="88"/>
      <c r="K13" s="82"/>
    </row>
    <row r="14" spans="2:13" x14ac:dyDescent="0.25">
      <c r="B14" s="80"/>
      <c r="C14" s="92"/>
      <c r="D14" s="77"/>
      <c r="E14" s="77"/>
      <c r="F14" s="91"/>
      <c r="G14" s="117" t="s">
        <v>32</v>
      </c>
      <c r="H14" s="106"/>
      <c r="I14" s="112" t="str">
        <f>IF(E11="","",0+IF('Kind 1'!D21="x",'Kind 1'!F21)+IF('Kind 1'!D37="x",'Kind 1'!F37))</f>
        <v/>
      </c>
      <c r="J14" s="88"/>
      <c r="K14" s="82"/>
    </row>
    <row r="15" spans="2:13" ht="15.75" thickBot="1" x14ac:dyDescent="0.3">
      <c r="B15" s="80"/>
      <c r="C15" s="92"/>
      <c r="D15" s="119"/>
      <c r="E15" s="120"/>
      <c r="F15" s="91"/>
      <c r="G15" s="110" t="s">
        <v>24</v>
      </c>
      <c r="H15" s="106"/>
      <c r="I15" s="111" t="str" cm="1">
        <f t="array" ref="I15">IF(E11="","",0+IF('Kind 1'!I21="x",'Kind 1'!K21,0)+IF(AND(COUNTIF('Kind 1'!M30:Q31,"x")&gt;0,'Kind 1'!I37="x"),SUMPRODUCT(('Kind 1'!M30:Q31="x")*'Kind 1'!M37),0)+IF(AND(COUNTIF('Kind 1'!M46:Q46,"x")&gt;0,'Kind 1'!D51="x"),SUMPRODUCT(('Kind 1'!M46:Q46="x")*'Kind 1'!H51),0))</f>
        <v/>
      </c>
      <c r="J15" s="88"/>
      <c r="K15" s="82"/>
      <c r="M15" s="118"/>
    </row>
    <row r="16" spans="2:13" ht="30.75" thickTop="1" x14ac:dyDescent="0.25">
      <c r="B16" s="80"/>
      <c r="C16" s="86"/>
      <c r="D16" s="81"/>
      <c r="E16" s="81"/>
      <c r="F16" s="97"/>
      <c r="G16" s="108" t="s">
        <v>46</v>
      </c>
      <c r="H16" s="107"/>
      <c r="I16" s="109" t="str">
        <f>IF(I11="","",SUM(I12:I15))</f>
        <v/>
      </c>
      <c r="J16" s="88"/>
      <c r="K16" s="82"/>
      <c r="M16" s="118"/>
    </row>
    <row r="17" spans="2:11" x14ac:dyDescent="0.25">
      <c r="B17" s="80"/>
      <c r="C17" s="86"/>
      <c r="D17" s="81"/>
      <c r="E17" s="81"/>
      <c r="F17" s="81"/>
      <c r="G17" s="81"/>
      <c r="H17" s="81"/>
      <c r="I17" s="81"/>
      <c r="J17" s="88"/>
      <c r="K17" s="82"/>
    </row>
    <row r="18" spans="2:11" x14ac:dyDescent="0.25">
      <c r="B18" s="80"/>
      <c r="C18" s="86"/>
      <c r="D18" s="87" t="s">
        <v>40</v>
      </c>
      <c r="E18" s="81"/>
      <c r="F18" s="81"/>
      <c r="G18" s="81"/>
      <c r="H18" s="81"/>
      <c r="I18" s="81"/>
      <c r="J18" s="88"/>
      <c r="K18" s="82"/>
    </row>
    <row r="19" spans="2:11" x14ac:dyDescent="0.25">
      <c r="B19" s="80"/>
      <c r="C19" s="86"/>
      <c r="D19" s="81"/>
      <c r="E19" s="81"/>
      <c r="F19" s="81"/>
      <c r="G19" s="81"/>
      <c r="H19" s="81"/>
      <c r="I19" s="81"/>
      <c r="J19" s="88"/>
      <c r="K19" s="82"/>
    </row>
    <row r="20" spans="2:11" ht="30.75" thickBot="1" x14ac:dyDescent="0.3">
      <c r="B20" s="80"/>
      <c r="C20" s="86"/>
      <c r="D20" s="89" t="s">
        <v>54</v>
      </c>
      <c r="E20" s="90" t="str">
        <f>IF('Kind 2'!F6="","",'Kind 2'!F6)</f>
        <v/>
      </c>
      <c r="F20" s="81"/>
      <c r="G20" s="123" t="s">
        <v>70</v>
      </c>
      <c r="H20" s="81"/>
      <c r="I20" s="122" t="str">
        <f>IF(E20="","",'Kind 2'!Q55)</f>
        <v/>
      </c>
      <c r="J20" s="88"/>
      <c r="K20" s="82"/>
    </row>
    <row r="21" spans="2:11" x14ac:dyDescent="0.25">
      <c r="B21" s="80"/>
      <c r="C21" s="86"/>
      <c r="D21" s="93" t="s">
        <v>55</v>
      </c>
      <c r="E21" s="94" t="str">
        <f>IF('Kind 2'!F7="","",'Kind 2'!F7)</f>
        <v/>
      </c>
      <c r="F21" s="91"/>
      <c r="G21" s="121" t="s">
        <v>69</v>
      </c>
      <c r="H21" s="106"/>
      <c r="I21" s="112" t="str">
        <f>IF(E20="","",'Kind 2'!Q55-I23-I24)</f>
        <v/>
      </c>
      <c r="J21" s="88"/>
      <c r="K21" s="82"/>
    </row>
    <row r="22" spans="2:11" x14ac:dyDescent="0.25">
      <c r="B22" s="80"/>
      <c r="C22" s="92"/>
      <c r="D22" s="95" t="s">
        <v>47</v>
      </c>
      <c r="E22" s="96" t="str">
        <f ca="1">IF(E21="","",IF(_xlfn.RANK.EQ(E21,($E$12,$E$21,$E$30,$E$39,$E$48),0)+COUNTIF(INDIRECT("E10:E19"),E21)-1=1,"keine Ermäßigung",IF(_xlfn.RANK.EQ(E21,($E$12,$E$21,$E$30,$E$39,$E$48),0)+COUNTIF(INDIRECT("E10:E19"),E21)-1=2,"50 % Ermäßigung","100 % Ermäßigung")))</f>
        <v/>
      </c>
      <c r="F22" s="91"/>
      <c r="G22" s="117" t="s">
        <v>45</v>
      </c>
      <c r="H22" s="106"/>
      <c r="I22" s="112" t="str">
        <f>IF(I21="","",IF(E22="keine Ermäßigung",-I21*0,IF(E22="50 % Ermäßigung",-I21*0.5,IF(E22="100 % Ermäßigung",-I21*1))))</f>
        <v/>
      </c>
      <c r="J22" s="88"/>
      <c r="K22" s="82"/>
    </row>
    <row r="23" spans="2:11" x14ac:dyDescent="0.25">
      <c r="B23" s="80"/>
      <c r="C23" s="92"/>
      <c r="D23" s="77"/>
      <c r="E23" s="77"/>
      <c r="F23" s="91"/>
      <c r="G23" s="117" t="s">
        <v>32</v>
      </c>
      <c r="H23" s="106"/>
      <c r="I23" s="112" t="str">
        <f>IF(E20="","",0+IF('Kind 2'!D21="x",'Kind 2'!F21)+IF('Kind 2'!D37="x",'Kind 2'!F37))</f>
        <v/>
      </c>
      <c r="J23" s="88"/>
      <c r="K23" s="82"/>
    </row>
    <row r="24" spans="2:11" ht="15.75" thickBot="1" x14ac:dyDescent="0.3">
      <c r="B24" s="80"/>
      <c r="C24" s="92"/>
      <c r="D24" s="119"/>
      <c r="E24" s="120"/>
      <c r="F24" s="91"/>
      <c r="G24" s="110" t="s">
        <v>24</v>
      </c>
      <c r="H24" s="106"/>
      <c r="I24" s="111" t="str" cm="1">
        <f t="array" ref="I24">IF(E20="","",0+IF('Kind 2'!I21="x",'Kind 2'!K21,0)+IF(AND(COUNTIF('Kind 2'!M30:Q31,"x")&gt;0,'Kind 2'!I37="x"),SUMPRODUCT(('Kind 2'!M30:Q31="x")*'Kind 2'!M37),0)+IF(AND(COUNTIF('Kind 2'!M46:Q46,"x")&gt;0,'Kind 2'!D51="x"),SUMPRODUCT(('Kind 2'!M46:Q46="x")*'Kind 2'!H51),0))</f>
        <v/>
      </c>
      <c r="J24" s="88"/>
      <c r="K24" s="82"/>
    </row>
    <row r="25" spans="2:11" ht="30.75" thickTop="1" x14ac:dyDescent="0.25">
      <c r="B25" s="80"/>
      <c r="C25" s="86"/>
      <c r="D25" s="81"/>
      <c r="E25" s="81"/>
      <c r="F25" s="97"/>
      <c r="G25" s="108" t="s">
        <v>46</v>
      </c>
      <c r="H25" s="107"/>
      <c r="I25" s="109" t="str">
        <f>IF(I20="","",SUM(I21:I24))</f>
        <v/>
      </c>
      <c r="J25" s="88"/>
      <c r="K25" s="82"/>
    </row>
    <row r="26" spans="2:11" x14ac:dyDescent="0.25">
      <c r="B26" s="80"/>
      <c r="C26" s="86"/>
      <c r="D26" s="81"/>
      <c r="E26" s="81"/>
      <c r="F26" s="81"/>
      <c r="G26" s="81"/>
      <c r="H26" s="81"/>
      <c r="I26" s="81"/>
      <c r="J26" s="88"/>
      <c r="K26" s="82"/>
    </row>
    <row r="27" spans="2:11" x14ac:dyDescent="0.25">
      <c r="B27" s="80"/>
      <c r="C27" s="86"/>
      <c r="D27" s="87" t="s">
        <v>41</v>
      </c>
      <c r="E27" s="81"/>
      <c r="F27" s="81"/>
      <c r="G27" s="81"/>
      <c r="H27" s="81"/>
      <c r="I27" s="81"/>
      <c r="J27" s="88"/>
      <c r="K27" s="82"/>
    </row>
    <row r="28" spans="2:11" x14ac:dyDescent="0.25">
      <c r="B28" s="80"/>
      <c r="C28" s="86"/>
      <c r="D28" s="81"/>
      <c r="E28" s="81"/>
      <c r="F28" s="81"/>
      <c r="G28" s="81"/>
      <c r="H28" s="81"/>
      <c r="I28" s="81"/>
      <c r="J28" s="88"/>
      <c r="K28" s="82"/>
    </row>
    <row r="29" spans="2:11" ht="30.75" thickBot="1" x14ac:dyDescent="0.3">
      <c r="B29" s="80"/>
      <c r="C29" s="86"/>
      <c r="D29" s="89" t="s">
        <v>56</v>
      </c>
      <c r="E29" s="90" t="str">
        <f>IF('Kind 3'!F6="","",'Kind 3'!F6)</f>
        <v/>
      </c>
      <c r="F29" s="81"/>
      <c r="G29" s="123" t="s">
        <v>70</v>
      </c>
      <c r="H29" s="81"/>
      <c r="I29" s="122" t="str">
        <f>IF(E29="","",'Kind 3'!Q55)</f>
        <v/>
      </c>
      <c r="J29" s="88"/>
      <c r="K29" s="82"/>
    </row>
    <row r="30" spans="2:11" x14ac:dyDescent="0.25">
      <c r="B30" s="80"/>
      <c r="C30" s="86"/>
      <c r="D30" s="93" t="s">
        <v>57</v>
      </c>
      <c r="E30" s="94" t="str">
        <f>IF('Kind 3'!F7="","",'Kind 3'!F7)</f>
        <v/>
      </c>
      <c r="F30" s="91"/>
      <c r="G30" s="121" t="s">
        <v>69</v>
      </c>
      <c r="H30" s="106"/>
      <c r="I30" s="112" t="str">
        <f>IF(E29="","",'Kind 3'!Q55-I32-I33)</f>
        <v/>
      </c>
      <c r="J30" s="88"/>
      <c r="K30" s="82"/>
    </row>
    <row r="31" spans="2:11" x14ac:dyDescent="0.25">
      <c r="B31" s="80"/>
      <c r="C31" s="92"/>
      <c r="D31" s="95" t="s">
        <v>47</v>
      </c>
      <c r="E31" s="96" t="str">
        <f ca="1">IF(E30="","",IF(_xlfn.RANK.EQ(E30,($E$12,$E$21,$E$30,$E$39,$E$48),0)+COUNTIF(INDIRECT("E10:E28"),E30)-1=1,"keine Ermäßigung",IF(_xlfn.RANK.EQ(E30,($E$12,$E$21,$E$30,$E$39,$E$48),0)+COUNTIF(INDIRECT("E10:E28"),E30)-1=2,"50 % Ermäßigung","100 % Ermäßigung")))</f>
        <v/>
      </c>
      <c r="F31" s="91"/>
      <c r="G31" s="117" t="s">
        <v>45</v>
      </c>
      <c r="H31" s="106"/>
      <c r="I31" s="112" t="str">
        <f>IF(I30="","",IF(E31="keine Ermäßigung",-I30*0,IF(E31="50 % Ermäßigung",-I30*0.5,IF(E31="100 % Ermäßigung",-I30*1))))</f>
        <v/>
      </c>
      <c r="J31" s="88"/>
      <c r="K31" s="82"/>
    </row>
    <row r="32" spans="2:11" x14ac:dyDescent="0.25">
      <c r="B32" s="80"/>
      <c r="C32" s="92"/>
      <c r="D32" s="77"/>
      <c r="E32" s="77"/>
      <c r="F32" s="91"/>
      <c r="G32" s="117" t="s">
        <v>32</v>
      </c>
      <c r="H32" s="106"/>
      <c r="I32" s="112" t="str">
        <f>IF(E29="","",0+IF('Kind 3'!D21="x",'Kind 3'!F21)+IF('Kind 3'!D37="x",'Kind 3'!F37))</f>
        <v/>
      </c>
      <c r="J32" s="88"/>
      <c r="K32" s="82"/>
    </row>
    <row r="33" spans="2:11" ht="15.75" thickBot="1" x14ac:dyDescent="0.3">
      <c r="B33" s="80"/>
      <c r="C33" s="92"/>
      <c r="D33" s="119"/>
      <c r="E33" s="120"/>
      <c r="F33" s="91"/>
      <c r="G33" s="110" t="s">
        <v>24</v>
      </c>
      <c r="H33" s="106"/>
      <c r="I33" s="111" t="str" cm="1">
        <f t="array" ref="I33">IF(E29="","",0+IF('Kind 3'!I21="x",'Kind 3'!K21,0)+IF(AND(COUNTIF('Kind 3'!M30:Q31,"x")&gt;0,'Kind 3'!I37="x"),SUMPRODUCT(('Kind 3'!M30:Q31="x")*'Kind 3'!M37),0)+IF(AND(COUNTIF('Kind 3'!M46:Q46,"x")&gt;0,'Kind 3'!D51="x"),SUMPRODUCT(('Kind 3'!M46:Q46="x")*'Kind 3'!H51),0))</f>
        <v/>
      </c>
      <c r="J33" s="88"/>
      <c r="K33" s="82"/>
    </row>
    <row r="34" spans="2:11" ht="30.75" thickTop="1" x14ac:dyDescent="0.25">
      <c r="B34" s="80"/>
      <c r="C34" s="86"/>
      <c r="D34" s="81"/>
      <c r="E34" s="81"/>
      <c r="F34" s="97"/>
      <c r="G34" s="108" t="s">
        <v>46</v>
      </c>
      <c r="H34" s="107"/>
      <c r="I34" s="109" t="str">
        <f>IF(I29="","",SUM(I30:I33))</f>
        <v/>
      </c>
      <c r="J34" s="88"/>
      <c r="K34" s="82"/>
    </row>
    <row r="35" spans="2:11" x14ac:dyDescent="0.25">
      <c r="B35" s="80"/>
      <c r="C35" s="86"/>
      <c r="D35" s="81"/>
      <c r="E35" s="81"/>
      <c r="F35" s="81"/>
      <c r="G35" s="81"/>
      <c r="H35" s="81"/>
      <c r="I35" s="81"/>
      <c r="J35" s="88"/>
      <c r="K35" s="82"/>
    </row>
    <row r="36" spans="2:11" x14ac:dyDescent="0.25">
      <c r="B36" s="80"/>
      <c r="C36" s="86"/>
      <c r="D36" s="87" t="s">
        <v>42</v>
      </c>
      <c r="E36" s="81"/>
      <c r="F36" s="81"/>
      <c r="G36" s="81"/>
      <c r="H36" s="81"/>
      <c r="I36" s="81"/>
      <c r="J36" s="88"/>
      <c r="K36" s="82"/>
    </row>
    <row r="37" spans="2:11" x14ac:dyDescent="0.25">
      <c r="B37" s="80"/>
      <c r="C37" s="86"/>
      <c r="D37" s="87"/>
      <c r="E37" s="81"/>
      <c r="F37" s="81"/>
      <c r="G37" s="81"/>
      <c r="H37" s="81"/>
      <c r="I37" s="81"/>
      <c r="J37" s="88"/>
      <c r="K37" s="82"/>
    </row>
    <row r="38" spans="2:11" ht="30.75" thickBot="1" x14ac:dyDescent="0.3">
      <c r="B38" s="80"/>
      <c r="C38" s="86"/>
      <c r="D38" s="89" t="s">
        <v>58</v>
      </c>
      <c r="E38" s="90" t="str">
        <f>IF('Kind 4'!F6="","",'Kind 4'!F6)</f>
        <v/>
      </c>
      <c r="F38" s="81"/>
      <c r="G38" s="123" t="s">
        <v>70</v>
      </c>
      <c r="H38" s="81"/>
      <c r="I38" s="122" t="str">
        <f>IF(E38="","",'Kind 4'!Q55)</f>
        <v/>
      </c>
      <c r="J38" s="88"/>
      <c r="K38" s="82"/>
    </row>
    <row r="39" spans="2:11" x14ac:dyDescent="0.25">
      <c r="B39" s="80"/>
      <c r="C39" s="86"/>
      <c r="D39" s="93" t="s">
        <v>59</v>
      </c>
      <c r="E39" s="94" t="str">
        <f>IF('Kind 4'!F7="","",'Kind 4'!F7)</f>
        <v/>
      </c>
      <c r="F39" s="91"/>
      <c r="G39" s="121" t="s">
        <v>69</v>
      </c>
      <c r="H39" s="106"/>
      <c r="I39" s="112" t="str">
        <f>IF(E38="","",'Kind 4'!Q55-I41-I42)</f>
        <v/>
      </c>
      <c r="J39" s="88"/>
      <c r="K39" s="82"/>
    </row>
    <row r="40" spans="2:11" x14ac:dyDescent="0.25">
      <c r="B40" s="80"/>
      <c r="C40" s="92"/>
      <c r="D40" s="95" t="s">
        <v>47</v>
      </c>
      <c r="E40" s="96" t="str">
        <f ca="1">IF(E39="","",IF(_xlfn.RANK.EQ(E39,($E$12,$E$21,$E$30,$E$39,$E$48),0)+COUNTIF(INDIRECT("E10:E37"),E39)-1=1,"keine Ermäßigung",IF(_xlfn.RANK.EQ(E39,($E$12,$E$21,$E$30,$E$39,$E$48),0)+COUNTIF(INDIRECT("E10:E37"),E39)-1=2,"50 % Ermäßigung","100 % Ermäßigung")))</f>
        <v/>
      </c>
      <c r="F40" s="91"/>
      <c r="G40" s="117" t="s">
        <v>45</v>
      </c>
      <c r="H40" s="106"/>
      <c r="I40" s="112" t="str">
        <f>IF(I39="","",IF(E40="keine Ermäßigung",-I39*0,IF(E40="50 % Ermäßigung",-I39*0.5,IF(E40="100 % Ermäßigung",-I39*1))))</f>
        <v/>
      </c>
      <c r="J40" s="88"/>
      <c r="K40" s="82"/>
    </row>
    <row r="41" spans="2:11" x14ac:dyDescent="0.25">
      <c r="B41" s="80"/>
      <c r="C41" s="92"/>
      <c r="D41" s="77"/>
      <c r="E41" s="77"/>
      <c r="F41" s="91"/>
      <c r="G41" s="117" t="s">
        <v>32</v>
      </c>
      <c r="H41" s="106"/>
      <c r="I41" s="112" t="str">
        <f>IF(E38="","",0+IF('Kind 4'!D21="x",'Kind 4'!F21)+IF('Kind 4'!D37="x",'Kind 4'!F37))</f>
        <v/>
      </c>
      <c r="J41" s="88"/>
      <c r="K41" s="82"/>
    </row>
    <row r="42" spans="2:11" ht="15.75" thickBot="1" x14ac:dyDescent="0.3">
      <c r="B42" s="80"/>
      <c r="C42" s="92"/>
      <c r="D42" s="119"/>
      <c r="E42" s="120"/>
      <c r="F42" s="91"/>
      <c r="G42" s="110" t="s">
        <v>24</v>
      </c>
      <c r="H42" s="106"/>
      <c r="I42" s="111" t="str" cm="1">
        <f t="array" ref="I42">IF(E38="","",0+IF('Kind 4'!I21="x",'Kind 4'!K21,0)+IF(AND(COUNTIF('Kind 4'!M30:Q31,"x")&gt;0,'Kind 4'!I37="x"),SUMPRODUCT(('Kind 4'!M30:Q31="x")*'Kind 4'!M37),0)+IF(AND(COUNTIF('Kind 4'!M46:Q46,"x")&gt;0,'Kind 4'!D51="x"),SUMPRODUCT(('Kind 4'!M46:Q46="x")*'Kind 4'!H51),0))</f>
        <v/>
      </c>
      <c r="J42" s="88"/>
      <c r="K42" s="82"/>
    </row>
    <row r="43" spans="2:11" ht="30.75" thickTop="1" x14ac:dyDescent="0.25">
      <c r="B43" s="80"/>
      <c r="C43" s="86"/>
      <c r="D43" s="81"/>
      <c r="E43" s="81"/>
      <c r="F43" s="97"/>
      <c r="G43" s="108" t="s">
        <v>46</v>
      </c>
      <c r="H43" s="107"/>
      <c r="I43" s="109" t="str">
        <f>IF(I38="","",SUM(I39:I42))</f>
        <v/>
      </c>
      <c r="J43" s="88"/>
      <c r="K43" s="82"/>
    </row>
    <row r="44" spans="2:11" x14ac:dyDescent="0.25">
      <c r="B44" s="80"/>
      <c r="C44" s="86"/>
      <c r="D44" s="81"/>
      <c r="E44" s="81"/>
      <c r="F44" s="81"/>
      <c r="G44" s="81"/>
      <c r="H44" s="81"/>
      <c r="I44" s="81"/>
      <c r="J44" s="88"/>
      <c r="K44" s="82"/>
    </row>
    <row r="45" spans="2:11" x14ac:dyDescent="0.25">
      <c r="B45" s="80"/>
      <c r="C45" s="86"/>
      <c r="D45" s="87" t="s">
        <v>43</v>
      </c>
      <c r="E45" s="81"/>
      <c r="F45" s="81"/>
      <c r="G45" s="81"/>
      <c r="H45" s="81"/>
      <c r="I45" s="81"/>
      <c r="J45" s="88"/>
      <c r="K45" s="82"/>
    </row>
    <row r="46" spans="2:11" x14ac:dyDescent="0.25">
      <c r="B46" s="80"/>
      <c r="C46" s="86"/>
      <c r="D46" s="87"/>
      <c r="E46" s="81"/>
      <c r="F46" s="81"/>
      <c r="G46" s="81"/>
      <c r="H46" s="81"/>
      <c r="I46" s="81"/>
      <c r="J46" s="88"/>
      <c r="K46" s="82"/>
    </row>
    <row r="47" spans="2:11" ht="30.75" thickBot="1" x14ac:dyDescent="0.3">
      <c r="B47" s="80"/>
      <c r="C47" s="86"/>
      <c r="D47" s="89" t="s">
        <v>60</v>
      </c>
      <c r="E47" s="90" t="str">
        <f>IF('Kind 5'!F6="","",'Kind 5'!F6)</f>
        <v/>
      </c>
      <c r="F47" s="81"/>
      <c r="G47" s="123" t="s">
        <v>70</v>
      </c>
      <c r="H47" s="81"/>
      <c r="I47" s="122" t="str">
        <f>IF(E47="","",'Kind 5'!Q55)</f>
        <v/>
      </c>
      <c r="J47" s="88"/>
      <c r="K47" s="82"/>
    </row>
    <row r="48" spans="2:11" x14ac:dyDescent="0.25">
      <c r="B48" s="80"/>
      <c r="C48" s="86"/>
      <c r="D48" s="89" t="s">
        <v>61</v>
      </c>
      <c r="E48" s="94" t="str">
        <f>IF('Kind 5'!F7="","",'Kind 5'!F7)</f>
        <v/>
      </c>
      <c r="F48" s="91"/>
      <c r="G48" s="121" t="s">
        <v>69</v>
      </c>
      <c r="H48" s="106"/>
      <c r="I48" s="112" t="str">
        <f>IF(E47="","",'Kind 5'!Q55-I50-I51)</f>
        <v/>
      </c>
      <c r="J48" s="88"/>
      <c r="K48" s="82"/>
    </row>
    <row r="49" spans="2:11" x14ac:dyDescent="0.25">
      <c r="B49" s="80"/>
      <c r="C49" s="92"/>
      <c r="D49" s="95" t="s">
        <v>47</v>
      </c>
      <c r="E49" s="96" t="str">
        <f ca="1">IF(E48="","",IF(_xlfn.RANK.EQ(E48,($E$12,$E$21,$E$30,$E$39,$E$48),0)+COUNTIF(INDIRECT("E10:E46"),E48)-1=1,"keine Ermäßigung",IF(_xlfn.RANK.EQ(E48,($E$12,$E$21,$E$30,$E$39,$E$48),0)+COUNTIF(INDIRECT("E10:E46"),E48)-1=2,"50 % Ermäßigung","100 % Ermäßigung")))</f>
        <v/>
      </c>
      <c r="F49" s="91"/>
      <c r="G49" s="117" t="s">
        <v>45</v>
      </c>
      <c r="H49" s="106"/>
      <c r="I49" s="112" t="str">
        <f>IF(I48="","",IF(E49="keine Ermäßigung",-I48*0,IF(E49="50 % Ermäßigung",-I48*0.5,IF(E49="100 % Ermäßigung",-I48*1))))</f>
        <v/>
      </c>
      <c r="J49" s="88"/>
      <c r="K49" s="82"/>
    </row>
    <row r="50" spans="2:11" x14ac:dyDescent="0.25">
      <c r="B50" s="80"/>
      <c r="C50" s="92"/>
      <c r="D50" s="77"/>
      <c r="E50" s="77"/>
      <c r="F50" s="91"/>
      <c r="G50" s="117" t="s">
        <v>32</v>
      </c>
      <c r="H50" s="106"/>
      <c r="I50" s="112" t="str">
        <f>IF(E47="","",0+IF('Kind 5'!D21="x",'Kind 5'!F21)+IF('Kind 5'!D37="x",'Kind 5'!F37))</f>
        <v/>
      </c>
      <c r="J50" s="88"/>
      <c r="K50" s="82"/>
    </row>
    <row r="51" spans="2:11" ht="15.75" thickBot="1" x14ac:dyDescent="0.3">
      <c r="B51" s="80"/>
      <c r="C51" s="92"/>
      <c r="D51" s="119"/>
      <c r="E51" s="120"/>
      <c r="F51" s="91"/>
      <c r="G51" s="110" t="s">
        <v>24</v>
      </c>
      <c r="H51" s="106"/>
      <c r="I51" s="111" t="str" cm="1">
        <f t="array" ref="I51">IF(E47="","",0+IF('Kind 5'!I21="x",'Kind 5'!K21,0)+IF(AND(COUNTIF('Kind 5'!M30:Q31,"x")&gt;0,'Kind 5'!I37="x"),SUMPRODUCT(('Kind 5'!M30:Q31="x")*'Kind 5'!M37),0)+IF(AND(COUNTIF('Kind 5'!M46:Q46,"x")&gt;0,'Kind 5'!D51="x"),SUMPRODUCT(('Kind 5'!M46:Q46="x")*'Kind 5'!H51),0))</f>
        <v/>
      </c>
      <c r="J51" s="88"/>
      <c r="K51" s="82"/>
    </row>
    <row r="52" spans="2:11" ht="30.75" thickTop="1" x14ac:dyDescent="0.25">
      <c r="B52" s="80"/>
      <c r="C52" s="86"/>
      <c r="D52" s="81"/>
      <c r="E52" s="81"/>
      <c r="F52" s="97"/>
      <c r="G52" s="108" t="s">
        <v>46</v>
      </c>
      <c r="H52" s="107"/>
      <c r="I52" s="109" t="str">
        <f>IF(I47="","",SUM(I48:I51))</f>
        <v/>
      </c>
      <c r="J52" s="88"/>
      <c r="K52" s="82"/>
    </row>
    <row r="53" spans="2:11" ht="15.75" thickBot="1" x14ac:dyDescent="0.3">
      <c r="B53" s="80"/>
      <c r="C53" s="86"/>
      <c r="D53" s="81"/>
      <c r="E53" s="81"/>
      <c r="F53" s="81"/>
      <c r="G53" s="81"/>
      <c r="H53" s="81"/>
      <c r="I53" s="81"/>
      <c r="J53" s="88"/>
      <c r="K53" s="82"/>
    </row>
    <row r="54" spans="2:11" ht="15.75" thickBot="1" x14ac:dyDescent="0.3">
      <c r="B54" s="80"/>
      <c r="C54" s="86"/>
      <c r="D54" s="87"/>
      <c r="E54" s="81"/>
      <c r="F54" s="81"/>
      <c r="G54" s="98" t="s">
        <v>44</v>
      </c>
      <c r="H54" s="98"/>
      <c r="I54" s="99">
        <f>SUM(I16,I25,I34,I43,I52)</f>
        <v>0</v>
      </c>
      <c r="J54" s="88"/>
      <c r="K54" s="82"/>
    </row>
    <row r="55" spans="2:11" ht="15.75" thickBot="1" x14ac:dyDescent="0.3">
      <c r="B55" s="80"/>
      <c r="C55" s="100"/>
      <c r="D55" s="101"/>
      <c r="E55" s="101"/>
      <c r="F55" s="101"/>
      <c r="G55" s="101"/>
      <c r="H55" s="101"/>
      <c r="I55" s="101"/>
      <c r="J55" s="102"/>
      <c r="K55" s="82"/>
    </row>
    <row r="56" spans="2:11" x14ac:dyDescent="0.25">
      <c r="B56" s="103"/>
      <c r="C56" s="104"/>
      <c r="D56" s="104"/>
      <c r="E56" s="104"/>
      <c r="F56" s="104"/>
      <c r="G56" s="104"/>
      <c r="H56" s="104"/>
      <c r="I56" s="104"/>
      <c r="J56" s="104"/>
      <c r="K56" s="105"/>
    </row>
  </sheetData>
  <sheetProtection algorithmName="SHA-512" hashValue="A10gPScvqG9zJVLmhYo5rwZraf/VRYWCX33LrLAsSb/0OnxzGsHIZ8syyyGiCOJ+xI7DOWceBwMnJ5QDCqD/CA==" saltValue="hXG4qmF/rOTUaGRQFmwjiw==" spinCount="100000" sheet="1" objects="1" scenarios="1"/>
  <pageMargins left="0.7" right="0.7" top="0.78740157499999996" bottom="0.78740157499999996" header="0.3" footer="0.3"/>
  <ignoredErrors>
    <ignoredError sqref="I15 I24 I33 I42 I51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Kind 1</vt:lpstr>
      <vt:lpstr>Kind 2</vt:lpstr>
      <vt:lpstr>Kind 3</vt:lpstr>
      <vt:lpstr>Kind 4</vt:lpstr>
      <vt:lpstr>Kind 5</vt:lpstr>
      <vt:lpstr>Kostenbeiträge in Summe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Chiara Hähnel</dc:creator>
  <cp:lastModifiedBy>Nadine Vetter</cp:lastModifiedBy>
  <cp:revision>0</cp:revision>
  <dcterms:created xsi:type="dcterms:W3CDTF">2015-06-05T18:19:34Z</dcterms:created>
  <dcterms:modified xsi:type="dcterms:W3CDTF">2026-03-12T09:07:17Z</dcterms:modified>
  <dc:language>de-DE</dc:language>
</cp:coreProperties>
</file>